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0"/>
  </bookViews>
  <sheets>
    <sheet name="OP" sheetId="1" r:id="rId1"/>
    <sheet name="BU" sheetId="2" r:id="rId2"/>
    <sheet name="BS" sheetId="3" r:id="rId3"/>
    <sheet name="GT ind" sheetId="4" r:id="rId4"/>
    <sheet name="PK" sheetId="5" r:id="rId5"/>
    <sheet name="ZB" sheetId="6" r:id="rId6"/>
  </sheets>
  <definedNames>
    <definedName name="_xlnm.Print_Area" localSheetId="3">'GT ind'!$A$1:$I$83</definedName>
    <definedName name="_xlnm.Print_Area" localSheetId="4">'PK'!$A$1:$L$57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<sst xmlns="http://schemas.openxmlformats.org/spreadsheetml/2006/main" count="746" uniqueCount="639">
  <si>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</si>
  <si>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</si>
  <si>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</si>
  <si>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</si>
  <si>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</si>
  <si>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</si>
  <si>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</si>
  <si>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</si>
  <si>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</si>
  <si>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</si>
  <si>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</si>
  <si>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</si>
  <si>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</si>
  <si>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</si>
  <si>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</si>
  <si>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</si>
  <si>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</si>
  <si>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</si>
  <si>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</si>
  <si>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</si>
  <si>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</si>
  <si>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</si>
  <si>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</si>
  <si>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</si>
  <si>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</si>
  <si>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</si>
  <si>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</si>
  <si>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</si>
  <si>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</si>
  <si>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</si>
  <si>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</si>
  <si>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</si>
  <si>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</si>
  <si>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</si>
  <si>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</si>
  <si>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</si>
  <si>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</si>
  <si>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</si>
  <si>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</si>
  <si>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</si>
  <si>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</si>
  <si>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</si>
  <si>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</si>
  <si>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</si>
  <si>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</si>
  <si>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</si>
  <si>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</si>
  <si>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</si>
  <si>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</si>
  <si>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</si>
  <si>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</si>
  <si>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</si>
  <si>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</si>
  <si>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</si>
  <si>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</si>
  <si>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</si>
  <si>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</si>
  <si>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</si>
  <si>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</si>
  <si>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</si>
  <si>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</si>
  <si>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</si>
  <si>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</si>
  <si>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</si>
  <si>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</si>
  <si>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</si>
  <si>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</si>
  <si>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</si>
  <si>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</si>
  <si>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</si>
  <si>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</si>
  <si>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</si>
  <si>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</si>
  <si>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</si>
  <si>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</si>
  <si>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</si>
  <si>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</si>
  <si>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</si>
  <si>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</si>
  <si>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Grupa konta,  konto</t>
  </si>
  <si>
    <t xml:space="preserve">Grupa konta, konto 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</si>
  <si>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</si>
  <si>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</si>
  <si>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</si>
  <si>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</si>
  <si>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</si>
  <si>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</si>
  <si>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</si>
  <si>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</si>
  <si>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</si>
  <si>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</si>
  <si>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</si>
  <si>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</si>
  <si>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</si>
  <si>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</si>
  <si>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</si>
  <si>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</si>
  <si>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</si>
  <si>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</si>
  <si>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</si>
  <si>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</si>
  <si>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</si>
  <si>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</si>
  <si>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</si>
  <si>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</si>
  <si>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</si>
  <si>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</si>
  <si>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</si>
  <si>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</si>
  <si>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</si>
  <si>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</si>
  <si>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</si>
  <si>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</si>
  <si>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</si>
  <si>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</si>
  <si>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</si>
  <si>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</si>
  <si>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</si>
  <si>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</si>
  <si>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</si>
  <si>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</si>
  <si>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</si>
  <si>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</si>
  <si>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</si>
  <si>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</si>
  <si>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</si>
  <si>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</si>
  <si>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</si>
  <si>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</si>
  <si>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</si>
  <si>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</si>
  <si>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</si>
  <si>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</si>
  <si>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</si>
  <si>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</si>
  <si>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</si>
  <si>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</si>
  <si>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</si>
  <si>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</si>
  <si>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</si>
  <si>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</si>
  <si>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</si>
  <si>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</si>
  <si>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</si>
  <si>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</si>
  <si>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</si>
  <si>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</si>
  <si>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</si>
  <si>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</si>
  <si>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</si>
  <si>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</si>
  <si>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</si>
  <si>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</si>
  <si>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</si>
  <si>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</si>
  <si>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</si>
  <si>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</si>
  <si>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</si>
  <si>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</si>
  <si>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</si>
  <si>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</si>
  <si>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</si>
  <si>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</si>
  <si>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</si>
  <si>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</si>
  <si>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</si>
  <si>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</si>
  <si>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</si>
  <si>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</si>
  <si>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</si>
  <si>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</si>
  <si>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</si>
  <si>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</si>
  <si>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</si>
  <si>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</si>
  <si>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</si>
  <si>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</si>
  <si>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</si>
  <si>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</si>
  <si>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</si>
  <si>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</si>
  <si>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</si>
  <si>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</si>
  <si>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</si>
  <si>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</si>
  <si>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</si>
  <si>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</si>
  <si>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</si>
  <si>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</si>
  <si>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</si>
  <si>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</si>
  <si>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</si>
  <si>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</si>
  <si>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</si>
  <si>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</si>
  <si>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</si>
  <si>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</si>
  <si>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</si>
  <si>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</si>
  <si>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</si>
  <si>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</si>
  <si>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</si>
  <si>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</si>
  <si>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</si>
  <si>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</si>
  <si>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</si>
  <si>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</si>
  <si>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</si>
  <si>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</si>
  <si>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</si>
  <si>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</si>
  <si>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</si>
  <si>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</si>
  <si>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</si>
  <si>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</si>
  <si>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</si>
  <si>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</si>
  <si>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</si>
  <si>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</si>
  <si>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</si>
  <si>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</si>
  <si>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</si>
  <si>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</si>
  <si>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</si>
  <si>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</si>
  <si>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</si>
  <si>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</si>
  <si>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</si>
  <si>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</si>
  <si>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</si>
  <si>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</si>
  <si>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</si>
  <si>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</si>
  <si>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</si>
  <si>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</si>
  <si>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</si>
  <si>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</si>
  <si>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</si>
  <si>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</si>
  <si>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</si>
  <si>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</si>
  <si>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</si>
  <si>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</si>
  <si>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</si>
  <si>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</si>
  <si>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</si>
  <si>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</si>
  <si>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</si>
  <si>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</si>
  <si>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</si>
  <si>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</si>
  <si>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</si>
  <si>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</si>
  <si>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</si>
  <si>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</si>
  <si>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</si>
  <si>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</si>
  <si>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</si>
  <si>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</si>
  <si>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</si>
  <si>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</si>
  <si>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</si>
  <si>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</si>
  <si>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</si>
  <si>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</si>
  <si>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</si>
  <si>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</si>
  <si>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</si>
  <si>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</si>
  <si>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</si>
  <si>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</si>
  <si>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</si>
  <si>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</si>
  <si>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</si>
  <si>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</si>
  <si>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</si>
  <si>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</si>
  <si>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</si>
  <si>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</si>
  <si>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</si>
  <si>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</si>
  <si>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</si>
  <si>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</si>
  <si>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</si>
  <si>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</si>
  <si>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</si>
  <si>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</si>
  <si>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</si>
  <si>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</si>
  <si>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</si>
  <si>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</si>
  <si>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</si>
  <si>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</si>
  <si>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</si>
  <si>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</si>
  <si>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</si>
  <si>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</si>
  <si>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</si>
  <si>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</si>
  <si>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</si>
  <si>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</si>
  <si>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</si>
  <si>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</si>
  <si>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</si>
  <si>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</si>
  <si>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</si>
  <si>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</si>
  <si>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</si>
  <si>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</si>
  <si>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</si>
  <si>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</si>
  <si>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</si>
  <si>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</si>
  <si>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</si>
  <si>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</si>
  <si>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</si>
  <si>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</si>
  <si>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</si>
  <si>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</si>
  <si>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</si>
  <si>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</si>
  <si>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</si>
  <si>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</si>
  <si>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</si>
  <si>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</si>
  <si>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</si>
  <si>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</si>
  <si>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</si>
  <si>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</si>
  <si>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</si>
  <si>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</si>
  <si>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</si>
  <si>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</si>
  <si>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</si>
  <si>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</si>
  <si>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</si>
  <si>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</si>
  <si>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</si>
  <si>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</si>
  <si>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</si>
  <si>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</si>
  <si>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</si>
  <si>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</si>
  <si>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</si>
  <si>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</si>
  <si>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</si>
  <si>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</si>
  <si>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</si>
  <si>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</si>
  <si>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</si>
  <si>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</si>
  <si>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</si>
  <si>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</si>
  <si>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</si>
  <si>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</si>
  <si>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</si>
  <si>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</si>
  <si>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</si>
  <si>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</si>
  <si>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</si>
  <si>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</si>
  <si>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</si>
  <si>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</si>
  <si>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</si>
  <si>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</si>
  <si>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</si>
  <si>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</si>
  <si>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</si>
  <si>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</si>
  <si>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</si>
  <si>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</si>
  <si>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</si>
  <si>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</si>
  <si>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</si>
  <si>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</si>
  <si>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</si>
  <si>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</si>
  <si>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</si>
  <si>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</si>
  <si>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</si>
  <si>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</si>
  <si>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</si>
  <si>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</si>
  <si>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</si>
  <si>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</si>
  <si>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</si>
  <si>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</si>
  <si>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</si>
  <si>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</si>
  <si>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</si>
  <si>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</si>
  <si>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</si>
  <si>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</si>
  <si>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</si>
  <si>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</si>
  <si>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</si>
  <si>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</si>
  <si>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</si>
  <si>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</si>
  <si>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</si>
  <si>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</si>
  <si>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</si>
  <si>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</si>
  <si>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</si>
  <si>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</si>
  <si>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</si>
  <si>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</si>
  <si>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</si>
  <si>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</si>
  <si>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</si>
  <si>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</si>
  <si>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</si>
  <si>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</si>
  <si>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</si>
  <si>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</si>
  <si>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</si>
  <si>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</si>
  <si>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</si>
  <si>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</si>
  <si>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</si>
  <si>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</si>
  <si>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</si>
  <si>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</si>
  <si>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</si>
  <si>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</si>
  <si>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</si>
  <si>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</si>
  <si>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</si>
  <si>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</si>
  <si>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</si>
  <si>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</si>
  <si>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</si>
  <si>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</si>
  <si>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</si>
  <si>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</si>
  <si>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</si>
  <si>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</si>
  <si>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</si>
  <si>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</si>
  <si>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</si>
  <si>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</si>
  <si>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</si>
  <si>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</si>
  <si>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</si>
  <si>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</si>
  <si>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</si>
  <si>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</si>
  <si>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</si>
  <si>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</si>
  <si>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</si>
  <si>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</si>
  <si>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</si>
  <si>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</si>
  <si>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</si>
  <si>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</si>
  <si>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</si>
  <si>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</si>
  <si>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</si>
  <si>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</si>
  <si>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</si>
  <si>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</si>
  <si>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</si>
  <si>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</si>
  <si>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</si>
  <si>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</si>
  <si>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</si>
  <si>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</si>
  <si>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</si>
  <si>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</si>
  <si>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</si>
  <si>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</si>
  <si>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</si>
  <si>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</si>
  <si>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</si>
  <si>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</si>
  <si>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</si>
  <si>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</si>
  <si>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</si>
  <si>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</si>
  <si>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</si>
  <si>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</si>
  <si>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</si>
  <si>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</si>
  <si>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</si>
  <si>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</si>
  <si>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</si>
  <si>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</si>
  <si>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</si>
  <si>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</si>
  <si>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</si>
  <si>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</si>
  <si>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</si>
  <si>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</si>
  <si>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</si>
  <si>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</si>
  <si>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</si>
  <si>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</si>
  <si>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</si>
  <si>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</si>
  <si>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</si>
  <si>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</si>
  <si>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</si>
  <si>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</si>
  <si>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</si>
  <si>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</si>
  <si>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</si>
  <si>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</si>
  <si>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</si>
  <si>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</si>
  <si>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</si>
  <si>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</si>
  <si>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</si>
  <si>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</si>
  <si>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</si>
  <si>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</si>
  <si>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</si>
  <si>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</si>
  <si>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</si>
  <si>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</si>
  <si>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</si>
  <si>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</si>
  <si>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</si>
  <si>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</si>
  <si>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</si>
  <si>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</si>
  <si>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</si>
  <si>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</si>
  <si>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</si>
  <si>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</si>
  <si>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</si>
  <si>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</si>
  <si>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</si>
  <si>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</si>
  <si>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</si>
  <si>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</si>
  <si>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</si>
  <si>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</si>
  <si>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</si>
  <si>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</si>
  <si>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</si>
  <si>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</si>
  <si>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</si>
  <si>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</si>
  <si>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</si>
  <si>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</si>
  <si>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</si>
  <si>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</si>
  <si>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</si>
  <si>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</si>
  <si>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</si>
  <si>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</si>
  <si>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</si>
  <si>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</si>
  <si>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</si>
  <si>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</si>
  <si>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</si>
  <si>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</si>
  <si>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</si>
  <si>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</si>
  <si>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</si>
  <si>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</si>
  <si>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</si>
  <si>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</si>
  <si>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</si>
  <si>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</si>
  <si>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</si>
  <si>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</si>
  <si>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</si>
  <si>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</si>
  <si>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</si>
  <si>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</si>
  <si>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</si>
  <si>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Bosnalijek, farmaceutska i hemijska industrija, dioničko društvo;
Bosnalijek d.d.</t>
  </si>
  <si>
    <t>Jukićeva 53, 71000 Sarajevo</t>
  </si>
  <si>
    <t>tel: +387 33 254 401;
fax: +387 33 664 971</t>
  </si>
  <si>
    <t>info@bosnalijek.ba</t>
  </si>
  <si>
    <t>www.bosnalijek.ba</t>
  </si>
  <si>
    <t>Proizvodnja i prodaja farmaceutskih proizvoda</t>
  </si>
  <si>
    <t>3 ureda u BiH,
2 preduzeća u inostranstvu i
9 predstavništva u inostranstvu</t>
  </si>
  <si>
    <t>Ne</t>
  </si>
  <si>
    <t>Adnan Smajlović, predsjednik;
Džahid Huseinbegović, član;
Hadis Šuvalija, član</t>
  </si>
  <si>
    <t>Konstantin Zevlov - Predsjednik;
Edin Dizdar - član;
Bernadin Alagić - član;
Mirna Sijerčić - član;
Vedad Tuzović - član</t>
  </si>
  <si>
    <t xml:space="preserve">NO: Konstantin Zevlov - Predsjednik 0 (na početku perioda) i 0 (na kraju perioda); 
Edin Dizdar - član 0 i 0;
Bernadin Alagić - član 0 i 0;
Mirna Sijerčić  - član 1.845 i 1.845; 
Vedad Tuzović - član 0 i 0;
UPRAVA:  Nedim Uzunović - v. d. Direktor 450 i 450;
Belma Abazović - v. d. Izvršni direktor za proizvodnju i razvoj 2.500 i 2.500;
Adnan Hadžić - v. d. Izvršni direktor za finansije 0 i 0;
Nermin Zubčević - v. d. Izvršni direktor za kvalitet i regulativu 2.543 i 2.543;                                                                                                                                                Admir Kešo - v. d. Izvršni direktor za marketing i prodaju 938 i 938; </t>
  </si>
  <si>
    <t xml:space="preserve">7.596.256 redovnih dionica sa nominalnom cijenom od 10,00 KM i
233.731 dionica za zaposlene nominalne vrijednosti 10,00 KM </t>
  </si>
  <si>
    <t xml:space="preserve"> HADEN S.A  (LUX) – 29,95%                                                                                                                               Federalno ministarstvo energije, rudarstva i industrije - 19,26%
 The Economic and Social Development Fund (LIBYA) - 8,78% </t>
  </si>
  <si>
    <t>Izvještaj pripremio:</t>
  </si>
  <si>
    <t>Nedim Uzunović</t>
  </si>
  <si>
    <t>Džejna Osmanhodžić</t>
  </si>
  <si>
    <t>Bosnalijek d.d</t>
  </si>
  <si>
    <t>21.20</t>
  </si>
  <si>
    <t>420059834009</t>
  </si>
  <si>
    <t>od 01.01. do 31.03. 2014. godine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</si>
  <si>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</si>
  <si>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</si>
  <si>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</si>
  <si>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</si>
  <si>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</si>
  <si>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</si>
  <si>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</si>
  <si>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</si>
  <si>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</si>
  <si>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</si>
  <si>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</si>
  <si>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</si>
  <si>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</si>
  <si>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</si>
  <si>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</si>
  <si>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</si>
  <si>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</si>
  <si>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</si>
  <si>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</si>
  <si>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</si>
  <si>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</si>
  <si>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</si>
  <si>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</si>
  <si>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t>za period od 01.01. do 31.03. 2014. godine</t>
  </si>
  <si>
    <t>Certificirani računovođa</t>
  </si>
  <si>
    <t>Broj dozvole 4495/5</t>
  </si>
  <si>
    <t>30.04.2014.</t>
  </si>
  <si>
    <t>1. Stanje na dan 31. 12. 2012. godine</t>
  </si>
  <si>
    <t>4. Ponovo iskazano stanje na dan 31. 12. 2012, odnosno 01.01.2013 godine (901±902±903)</t>
  </si>
  <si>
    <r>
      <t xml:space="preserve">12. Stanje na dan 31. 12. 2013, odnosno 01. 01. 2014.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</si>
  <si>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2013,</t>
  </si>
  <si>
    <r>
      <t xml:space="preserve">odnosno 01. 01. 2014. godine </t>
    </r>
    <r>
      <rPr>
        <i/>
        <sz val="10"/>
        <rFont val="Times New Roman"/>
        <family val="1"/>
      </rPr>
      <t>(912±913±914)</t>
    </r>
  </si>
  <si>
    <t xml:space="preserve">23. Stanje na dan 31.03.2014. godine </t>
  </si>
  <si>
    <t>Dana 30.04.2014.</t>
  </si>
  <si>
    <t>U Sarajevu, 30.04.2014. godine</t>
  </si>
  <si>
    <t>Dana   30.04.2014.</t>
  </si>
  <si>
    <r>
      <t>U</t>
    </r>
    <r>
      <rPr>
        <i/>
        <u val="single"/>
        <sz val="10"/>
        <rFont val="Times New Roman"/>
        <family val="1"/>
      </rPr>
      <t xml:space="preserve"> Sarajevo</t>
    </r>
  </si>
  <si>
    <t>Dana  30.04.2014.</t>
  </si>
  <si>
    <t>U   Sarajevu</t>
  </si>
  <si>
    <t>Sarajevu</t>
  </si>
  <si>
    <r>
      <t xml:space="preserve">U  </t>
    </r>
    <r>
      <rPr>
        <i/>
        <u val="single"/>
        <sz val="10"/>
        <rFont val="Times New Roman"/>
        <family val="1"/>
      </rPr>
      <t>Sarajevu</t>
    </r>
  </si>
  <si>
    <t>Nedim Uzunović - v.d. Direktor Društva;
Belma Abazović - v. d. Izvršni direktor za proizvodnju i razvoj;
Adnan Hadžić- v. d. Izvršni direktor za finansije;
Nermin Zubčević - v. d. Izvršni direktor za kvalitet i regulativu;                                                                                 Admir Kešo - v. d. Izvršni direktor za marketing i prodaju</t>
  </si>
  <si>
    <t>od 01.01. do 31.03.2014. godine</t>
  </si>
  <si>
    <t>za period koji se završava na dan 31.03.2014. godine</t>
  </si>
  <si>
    <t xml:space="preserve"> Naziv emitenta: Bosnalijek d.d.</t>
  </si>
  <si>
    <t>Bosnalijek d.d.</t>
  </si>
  <si>
    <t>Jukićeva 53., 71000 Sarajevo</t>
  </si>
</sst>
</file>

<file path=xl/styles.xml><?xml version="1.0" encoding="utf-8"?>
<styleSheet xmlns="http://schemas.openxmlformats.org/spreadsheetml/2006/main">
  <numFmts count="3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\ _k_m_-;\-* #,##0\ _k_m_-;_-* &quot;-&quot;\ _k_m_-;_-@_-"/>
    <numFmt numFmtId="165" formatCode="_-* #,##0.00\ _k_m_-;\-* #,##0.00\ _k_m_-;_-* &quot;-&quot;??\ _k_m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m/d/yy"/>
    <numFmt numFmtId="171" formatCode="m/d/yyyy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0.000;[Red]0.000"/>
    <numFmt numFmtId="177" formatCode="0.00;[Red]0.00"/>
    <numFmt numFmtId="178" formatCode="0.00_ ;[Red]\-0.00\ "/>
    <numFmt numFmtId="179" formatCode="0;[Red]0"/>
    <numFmt numFmtId="180" formatCode="&quot;Da&quot;;&quot;Da&quot;;&quot;Ne&quot;"/>
    <numFmt numFmtId="181" formatCode="&quot;Istinito&quot;;&quot;Istinito&quot;;&quot;Neistinito&quot;"/>
    <numFmt numFmtId="182" formatCode="&quot;Uključeno&quot;;&quot;Uključeno&quot;;&quot;Isključeno&quot;"/>
    <numFmt numFmtId="183" formatCode="#,##0\ ;\(#,##0\)\ "/>
    <numFmt numFmtId="184" formatCode="_(* #,##0_);_(* \(#,##0\);_(* &quot;-&quot;??_);_(@_)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141A]d\.\ mmmm\ yyyy"/>
  </numFmts>
  <fonts count="51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6" fillId="31" borderId="6" applyFill="0" applyAlignment="0">
      <protection/>
    </xf>
    <xf numFmtId="0" fontId="44" fillId="0" borderId="7" applyNumberFormat="0" applyFill="0" applyAlignment="0" applyProtection="0"/>
    <xf numFmtId="0" fontId="45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3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7" xfId="58" applyFont="1" applyBorder="1">
      <alignment/>
      <protection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22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2" xfId="0" applyFont="1" applyFill="1" applyBorder="1" applyAlignment="1">
      <alignment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1" xfId="58" applyFont="1" applyFill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3" fillId="0" borderId="11" xfId="53" applyFont="1" applyBorder="1" applyAlignment="1" applyProtection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11" fillId="0" borderId="11" xfId="58" applyNumberFormat="1" applyFont="1" applyFill="1" applyBorder="1" applyAlignment="1">
      <alignment horizontal="center" vertical="center" wrapText="1"/>
      <protection/>
    </xf>
    <xf numFmtId="3" fontId="11" fillId="0" borderId="16" xfId="58" applyNumberFormat="1" applyFont="1" applyBorder="1" applyAlignment="1">
      <alignment horizontal="center" vertical="center"/>
      <protection/>
    </xf>
    <xf numFmtId="0" fontId="10" fillId="0" borderId="18" xfId="58" applyFont="1" applyBorder="1" applyAlignment="1">
      <alignment horizontal="center"/>
      <protection/>
    </xf>
    <xf numFmtId="0" fontId="14" fillId="0" borderId="0" xfId="59" applyNumberFormat="1" applyFont="1" applyAlignment="1">
      <alignment vertic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0" xfId="58" applyFont="1" applyBorder="1" applyAlignment="1">
      <alignment horizontal="center"/>
      <protection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0" xfId="0" applyNumberFormat="1" applyFont="1" applyAlignment="1">
      <alignment/>
    </xf>
    <xf numFmtId="3" fontId="10" fillId="0" borderId="11" xfId="58" applyNumberFormat="1" applyFont="1" applyFill="1" applyBorder="1" applyAlignment="1">
      <alignment horizontal="right"/>
      <protection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11" fillId="0" borderId="23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3" fontId="11" fillId="0" borderId="22" xfId="0" applyNumberFormat="1" applyFont="1" applyBorder="1" applyAlignment="1">
      <alignment horizontal="center" vertical="top" wrapText="1"/>
    </xf>
    <xf numFmtId="3" fontId="11" fillId="0" borderId="17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183" fontId="10" fillId="0" borderId="11" xfId="58" applyNumberFormat="1" applyFont="1" applyFill="1" applyBorder="1" applyAlignment="1">
      <alignment horizontal="center" vertical="center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83" fontId="11" fillId="0" borderId="11" xfId="58" applyNumberFormat="1" applyFont="1" applyFill="1" applyBorder="1" applyAlignment="1">
      <alignment horizontal="center" vertical="center"/>
      <protection/>
    </xf>
    <xf numFmtId="183" fontId="11" fillId="0" borderId="24" xfId="58" applyNumberFormat="1" applyFont="1" applyFill="1" applyBorder="1" applyAlignment="1">
      <alignment horizontal="center" vertical="center"/>
      <protection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183" fontId="11" fillId="0" borderId="12" xfId="58" applyNumberFormat="1" applyFont="1" applyFill="1" applyBorder="1" applyAlignment="1">
      <alignment horizontal="center" vertical="center"/>
      <protection/>
    </xf>
    <xf numFmtId="183" fontId="11" fillId="0" borderId="17" xfId="58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0" fillId="0" borderId="11" xfId="58" applyFont="1" applyFill="1" applyBorder="1" applyAlignment="1">
      <alignment horizontal="right"/>
      <protection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5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12" xfId="0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3" fontId="11" fillId="0" borderId="11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3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3" fontId="10" fillId="0" borderId="12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right" vertical="center" wrapText="1"/>
    </xf>
    <xf numFmtId="184" fontId="10" fillId="0" borderId="11" xfId="0" applyNumberFormat="1" applyFont="1" applyBorder="1" applyAlignment="1">
      <alignment horizontal="center" vertical="top" wrapText="1"/>
    </xf>
    <xf numFmtId="184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vertical="top" wrapText="1"/>
    </xf>
    <xf numFmtId="3" fontId="11" fillId="0" borderId="0" xfId="0" applyNumberFormat="1" applyFont="1" applyAlignment="1">
      <alignment/>
    </xf>
    <xf numFmtId="167" fontId="11" fillId="0" borderId="11" xfId="0" applyNumberFormat="1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183" fontId="10" fillId="0" borderId="12" xfId="58" applyNumberFormat="1" applyFont="1" applyFill="1" applyBorder="1" applyAlignment="1">
      <alignment horizontal="center" vertical="center"/>
      <protection/>
    </xf>
    <xf numFmtId="183" fontId="10" fillId="0" borderId="17" xfId="58" applyNumberFormat="1" applyFont="1" applyFill="1" applyBorder="1" applyAlignment="1">
      <alignment horizontal="center" vertical="center"/>
      <protection/>
    </xf>
    <xf numFmtId="183" fontId="10" fillId="0" borderId="11" xfId="58" applyNumberFormat="1" applyFont="1" applyFill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3" fontId="11" fillId="0" borderId="27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4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/>
    </xf>
    <xf numFmtId="0" fontId="15" fillId="0" borderId="30" xfId="0" applyFont="1" applyBorder="1" applyAlignment="1">
      <alignment/>
    </xf>
    <xf numFmtId="49" fontId="11" fillId="0" borderId="27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3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vertical="top" wrapText="1"/>
    </xf>
    <xf numFmtId="0" fontId="11" fillId="0" borderId="22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24" xfId="0" applyNumberFormat="1" applyFont="1" applyBorder="1" applyAlignment="1">
      <alignment horizontal="center" wrapText="1"/>
    </xf>
    <xf numFmtId="3" fontId="10" fillId="0" borderId="30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49" fontId="11" fillId="34" borderId="3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3" fontId="11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vertical="top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29" xfId="0" applyFont="1" applyBorder="1" applyAlignment="1">
      <alignment wrapText="1"/>
    </xf>
    <xf numFmtId="0" fontId="10" fillId="0" borderId="0" xfId="58" applyFont="1" applyBorder="1" applyAlignment="1">
      <alignment horizontal="center" wrapText="1"/>
      <protection/>
    </xf>
    <xf numFmtId="0" fontId="11" fillId="0" borderId="22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rmal_TFI-FIN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osnalijek.ba" TargetMode="External" /><Relationship Id="rId2" Type="http://schemas.openxmlformats.org/officeDocument/2006/relationships/hyperlink" Target="http://www.bosnalijek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114</v>
      </c>
      <c r="B1" s="1" t="s">
        <v>85</v>
      </c>
      <c r="C1" s="8"/>
      <c r="E1" s="8"/>
      <c r="F1" s="8"/>
      <c r="G1" s="10"/>
      <c r="I1" s="11"/>
      <c r="J1" s="11"/>
      <c r="K1" s="11"/>
    </row>
    <row r="2" spans="1:11" ht="13.5">
      <c r="A2" s="48" t="s">
        <v>634</v>
      </c>
      <c r="B2" s="59" t="s">
        <v>86</v>
      </c>
      <c r="C2" s="48"/>
      <c r="D2" s="48"/>
      <c r="E2" s="48"/>
      <c r="F2" s="12"/>
      <c r="G2" s="12"/>
      <c r="H2" s="12"/>
      <c r="I2" s="12"/>
      <c r="J2" s="12"/>
      <c r="K2" s="12"/>
    </row>
    <row r="3" spans="1:11" ht="14.25" thickBot="1">
      <c r="A3" s="13" t="s">
        <v>110</v>
      </c>
      <c r="B3" s="13" t="s">
        <v>111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93</v>
      </c>
      <c r="B4" s="15"/>
    </row>
    <row r="5" spans="1:2" ht="13.5">
      <c r="A5" s="16" t="s">
        <v>87</v>
      </c>
      <c r="B5" s="17"/>
    </row>
    <row r="6" spans="1:2" ht="38.25">
      <c r="A6" s="18" t="s">
        <v>92</v>
      </c>
      <c r="B6" s="63" t="s">
        <v>572</v>
      </c>
    </row>
    <row r="7" spans="1:2" ht="12.75">
      <c r="A7" s="17" t="s">
        <v>81</v>
      </c>
      <c r="B7" s="64" t="s">
        <v>573</v>
      </c>
    </row>
    <row r="8" spans="1:2" ht="25.5">
      <c r="A8" s="19" t="s">
        <v>84</v>
      </c>
      <c r="B8" s="65" t="s">
        <v>574</v>
      </c>
    </row>
    <row r="9" spans="1:2" ht="12.75">
      <c r="A9" s="17" t="s">
        <v>82</v>
      </c>
      <c r="B9" s="66" t="s">
        <v>575</v>
      </c>
    </row>
    <row r="10" spans="1:2" ht="12.75">
      <c r="A10" s="17" t="s">
        <v>83</v>
      </c>
      <c r="B10" s="66" t="s">
        <v>576</v>
      </c>
    </row>
    <row r="11" spans="1:2" ht="12.75">
      <c r="A11" s="21" t="s">
        <v>88</v>
      </c>
      <c r="B11" s="64" t="s">
        <v>577</v>
      </c>
    </row>
    <row r="12" spans="1:2" ht="15" customHeight="1">
      <c r="A12" s="21" t="s">
        <v>94</v>
      </c>
      <c r="B12" s="67">
        <v>662</v>
      </c>
    </row>
    <row r="13" spans="1:2" ht="38.25">
      <c r="A13" s="21" t="s">
        <v>101</v>
      </c>
      <c r="B13" s="63" t="s">
        <v>578</v>
      </c>
    </row>
    <row r="14" spans="1:2" ht="12.75">
      <c r="A14" s="21" t="s">
        <v>89</v>
      </c>
      <c r="B14" s="64"/>
    </row>
    <row r="15" spans="1:2" ht="25.5">
      <c r="A15" s="21" t="s">
        <v>109</v>
      </c>
      <c r="B15" s="64" t="s">
        <v>579</v>
      </c>
    </row>
    <row r="16" spans="1:2" ht="38.25">
      <c r="A16" s="21" t="s">
        <v>91</v>
      </c>
      <c r="B16" s="63" t="s">
        <v>580</v>
      </c>
    </row>
    <row r="17" spans="1:2" ht="13.5">
      <c r="A17" s="22" t="s">
        <v>90</v>
      </c>
      <c r="B17" s="67"/>
    </row>
    <row r="18" spans="1:2" ht="63.75">
      <c r="A18" s="21" t="s">
        <v>95</v>
      </c>
      <c r="B18" s="63" t="s">
        <v>581</v>
      </c>
    </row>
    <row r="19" spans="1:2" ht="102">
      <c r="A19" s="21" t="s">
        <v>96</v>
      </c>
      <c r="B19" s="63" t="s">
        <v>633</v>
      </c>
    </row>
    <row r="20" spans="1:2" ht="178.5">
      <c r="A20" s="21" t="s">
        <v>97</v>
      </c>
      <c r="B20" s="68" t="s">
        <v>582</v>
      </c>
    </row>
    <row r="21" spans="1:2" ht="17.25" customHeight="1">
      <c r="A21" s="23" t="s">
        <v>112</v>
      </c>
      <c r="B21" s="17"/>
    </row>
    <row r="22" spans="1:2" ht="12.75">
      <c r="A22" s="24" t="s">
        <v>98</v>
      </c>
      <c r="B22" s="69">
        <v>5981</v>
      </c>
    </row>
    <row r="23" spans="1:2" ht="51">
      <c r="A23" s="21" t="s">
        <v>99</v>
      </c>
      <c r="B23" s="65" t="s">
        <v>583</v>
      </c>
    </row>
    <row r="24" spans="1:2" ht="63.75">
      <c r="A24" s="21" t="s">
        <v>100</v>
      </c>
      <c r="B24" s="65" t="s">
        <v>584</v>
      </c>
    </row>
    <row r="25" spans="1:2" ht="27">
      <c r="A25" s="22" t="s">
        <v>124</v>
      </c>
      <c r="B25" s="20"/>
    </row>
    <row r="26" spans="1:2" ht="38.25">
      <c r="A26" s="24" t="s">
        <v>570</v>
      </c>
      <c r="B26" s="20"/>
    </row>
    <row r="27" spans="1:2" ht="27">
      <c r="A27" s="22" t="s">
        <v>102</v>
      </c>
      <c r="B27" s="17"/>
    </row>
    <row r="28" spans="1:2" ht="12.75">
      <c r="A28" s="24" t="s">
        <v>104</v>
      </c>
      <c r="B28" s="17"/>
    </row>
    <row r="29" spans="1:2" ht="12.75">
      <c r="A29" s="21" t="s">
        <v>105</v>
      </c>
      <c r="B29" s="17"/>
    </row>
    <row r="30" spans="1:2" ht="12.75">
      <c r="A30" s="21" t="s">
        <v>106</v>
      </c>
      <c r="B30" s="17"/>
    </row>
    <row r="31" spans="1:2" ht="13.5">
      <c r="A31" s="23" t="s">
        <v>103</v>
      </c>
      <c r="B31" s="17"/>
    </row>
    <row r="32" spans="1:2" ht="12.75">
      <c r="A32" s="21" t="s">
        <v>571</v>
      </c>
      <c r="B32" s="17"/>
    </row>
    <row r="33" spans="1:2" ht="38.25">
      <c r="A33" s="21" t="s">
        <v>107</v>
      </c>
      <c r="B33" s="17"/>
    </row>
    <row r="34" spans="1:2" ht="38.25">
      <c r="A34" s="21" t="s">
        <v>108</v>
      </c>
      <c r="B34" s="17"/>
    </row>
    <row r="35" spans="1:2" ht="26.25" customHeight="1">
      <c r="A35" s="21" t="s">
        <v>125</v>
      </c>
      <c r="B35" s="17"/>
    </row>
    <row r="36" spans="1:2" ht="38.25">
      <c r="A36" s="25" t="s">
        <v>126</v>
      </c>
      <c r="B36" s="26"/>
    </row>
    <row r="38" spans="1:2" ht="13.5">
      <c r="A38" s="70" t="s">
        <v>626</v>
      </c>
      <c r="B38" s="71" t="s">
        <v>585</v>
      </c>
    </row>
    <row r="39" spans="1:2" ht="13.5">
      <c r="A39" s="28"/>
      <c r="B39" s="72" t="s">
        <v>587</v>
      </c>
    </row>
    <row r="40" ht="12.75">
      <c r="B40" s="73"/>
    </row>
    <row r="41" ht="13.5">
      <c r="B41" s="10" t="s">
        <v>123</v>
      </c>
    </row>
    <row r="42" ht="12.75">
      <c r="B42" s="72" t="s">
        <v>586</v>
      </c>
    </row>
  </sheetData>
  <sheetProtection/>
  <hyperlinks>
    <hyperlink ref="B9" r:id="rId1" display="info@bosnalijek.ba"/>
    <hyperlink ref="B10" r:id="rId2" display="www.bosnalijek.ba"/>
  </hyperlink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92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8"/>
  <sheetViews>
    <sheetView zoomScale="120" zoomScaleNormal="120" zoomScalePageLayoutView="0" workbookViewId="0" topLeftCell="A1">
      <selection activeCell="B7" sqref="B7:I7"/>
    </sheetView>
  </sheetViews>
  <sheetFormatPr defaultColWidth="9.00390625" defaultRowHeight="12.75"/>
  <cols>
    <col min="1" max="1" width="14.125" style="29" customWidth="1"/>
    <col min="2" max="2" width="15.375" style="29" customWidth="1"/>
    <col min="3" max="3" width="18.375" style="29" customWidth="1"/>
    <col min="4" max="4" width="12.75390625" style="29" customWidth="1"/>
    <col min="5" max="7" width="3.125" style="29" customWidth="1"/>
    <col min="8" max="8" width="16.625" style="75" customWidth="1"/>
    <col min="9" max="9" width="16.375" style="75" customWidth="1"/>
    <col min="10" max="11" width="9.125" style="29" customWidth="1"/>
    <col min="12" max="12" width="10.375" style="29" bestFit="1" customWidth="1"/>
    <col min="13" max="16384" width="9.125" style="29" customWidth="1"/>
  </cols>
  <sheetData>
    <row r="1" spans="1:9" ht="13.5">
      <c r="A1" s="7"/>
      <c r="B1" s="1"/>
      <c r="I1" s="76" t="s">
        <v>85</v>
      </c>
    </row>
    <row r="2" spans="1:9" ht="13.5">
      <c r="A2" s="2"/>
      <c r="C2" s="30"/>
      <c r="I2" s="76" t="s">
        <v>113</v>
      </c>
    </row>
    <row r="3" spans="1:9" ht="12.75">
      <c r="A3" s="60" t="s">
        <v>293</v>
      </c>
      <c r="B3" s="184" t="s">
        <v>588</v>
      </c>
      <c r="C3" s="185"/>
      <c r="D3" s="185"/>
      <c r="E3" s="185"/>
      <c r="F3" s="185"/>
      <c r="G3" s="185"/>
      <c r="H3" s="185"/>
      <c r="I3" s="185"/>
    </row>
    <row r="4" spans="1:9" ht="12.75" customHeight="1">
      <c r="A4" s="60" t="s">
        <v>137</v>
      </c>
      <c r="B4" s="184" t="s">
        <v>573</v>
      </c>
      <c r="C4" s="185"/>
      <c r="D4" s="185"/>
      <c r="E4" s="185"/>
      <c r="F4" s="185"/>
      <c r="G4" s="185"/>
      <c r="H4" s="185"/>
      <c r="I4" s="185"/>
    </row>
    <row r="5" spans="1:9" ht="12.75">
      <c r="A5" s="60" t="s">
        <v>138</v>
      </c>
      <c r="B5" s="142" t="s">
        <v>589</v>
      </c>
      <c r="C5" s="142"/>
      <c r="D5" s="142"/>
      <c r="E5" s="142"/>
      <c r="F5" s="142"/>
      <c r="G5" s="142"/>
      <c r="H5" s="142"/>
      <c r="I5" s="142"/>
    </row>
    <row r="6" spans="1:9" ht="12.75">
      <c r="A6" s="60" t="s">
        <v>139</v>
      </c>
      <c r="B6" s="142" t="s">
        <v>590</v>
      </c>
      <c r="C6" s="142"/>
      <c r="D6" s="142"/>
      <c r="E6" s="142"/>
      <c r="F6" s="142"/>
      <c r="G6" s="142"/>
      <c r="H6" s="142"/>
      <c r="I6" s="142"/>
    </row>
    <row r="7" spans="1:9" ht="12.75">
      <c r="A7" s="60" t="s">
        <v>140</v>
      </c>
      <c r="B7" s="142" t="s">
        <v>590</v>
      </c>
      <c r="C7" s="142"/>
      <c r="D7" s="142"/>
      <c r="E7" s="142"/>
      <c r="F7" s="142"/>
      <c r="G7" s="142"/>
      <c r="H7" s="142"/>
      <c r="I7" s="142"/>
    </row>
    <row r="8" spans="1:9" ht="18" customHeight="1">
      <c r="A8" s="61"/>
      <c r="B8" s="61"/>
      <c r="C8" s="61"/>
      <c r="D8" s="62"/>
      <c r="E8" s="61"/>
      <c r="F8" s="61"/>
      <c r="G8" s="61"/>
      <c r="H8" s="77"/>
      <c r="I8" s="77"/>
    </row>
    <row r="9" spans="1:9" ht="12.75" customHeight="1" hidden="1">
      <c r="A9" s="61"/>
      <c r="B9" s="61"/>
      <c r="C9" s="61"/>
      <c r="D9" s="61"/>
      <c r="E9" s="61"/>
      <c r="F9" s="61"/>
      <c r="G9" s="61"/>
      <c r="H9" s="78"/>
      <c r="I9" s="78"/>
    </row>
    <row r="10" spans="1:9" ht="1.5" customHeight="1" hidden="1">
      <c r="A10" s="61"/>
      <c r="B10" s="61"/>
      <c r="C10" s="61"/>
      <c r="D10" s="61"/>
      <c r="E10" s="61"/>
      <c r="F10" s="61"/>
      <c r="G10" s="61"/>
      <c r="H10" s="78"/>
      <c r="I10" s="78"/>
    </row>
    <row r="11" spans="1:9" ht="18.75" customHeight="1" thickBot="1">
      <c r="A11" s="143" t="s">
        <v>141</v>
      </c>
      <c r="B11" s="144"/>
      <c r="C11" s="144"/>
      <c r="D11" s="144"/>
      <c r="E11" s="144"/>
      <c r="F11" s="144"/>
      <c r="G11" s="144"/>
      <c r="H11" s="144"/>
      <c r="I11" s="144"/>
    </row>
    <row r="12" spans="1:9" ht="12" customHeight="1" thickTop="1">
      <c r="A12" s="145"/>
      <c r="B12" s="145"/>
      <c r="C12" s="145"/>
      <c r="D12" s="145"/>
      <c r="E12" s="145"/>
      <c r="F12" s="145"/>
      <c r="G12" s="145"/>
      <c r="H12" s="145"/>
      <c r="I12" s="145"/>
    </row>
    <row r="13" spans="3:8" ht="18.75" customHeight="1">
      <c r="C13" s="145" t="s">
        <v>591</v>
      </c>
      <c r="D13" s="145"/>
      <c r="E13" s="145"/>
      <c r="F13" s="145"/>
      <c r="G13" s="145"/>
      <c r="H13" s="79"/>
    </row>
    <row r="14" ht="12.75">
      <c r="I14" s="75" t="s">
        <v>294</v>
      </c>
    </row>
    <row r="15" spans="1:9" ht="12.75">
      <c r="A15" s="186" t="s">
        <v>80</v>
      </c>
      <c r="B15" s="146" t="s">
        <v>142</v>
      </c>
      <c r="C15" s="147"/>
      <c r="D15" s="32" t="s">
        <v>143</v>
      </c>
      <c r="E15" s="152" t="s">
        <v>127</v>
      </c>
      <c r="F15" s="153"/>
      <c r="G15" s="154"/>
      <c r="H15" s="162" t="s">
        <v>144</v>
      </c>
      <c r="I15" s="163"/>
    </row>
    <row r="16" spans="1:9" ht="12.75">
      <c r="A16" s="187"/>
      <c r="B16" s="148"/>
      <c r="C16" s="149"/>
      <c r="D16" s="33"/>
      <c r="E16" s="166" t="s">
        <v>145</v>
      </c>
      <c r="F16" s="167"/>
      <c r="G16" s="168"/>
      <c r="H16" s="164"/>
      <c r="I16" s="165"/>
    </row>
    <row r="17" spans="1:9" ht="12.75">
      <c r="A17" s="188"/>
      <c r="B17" s="148"/>
      <c r="C17" s="149"/>
      <c r="D17" s="33"/>
      <c r="E17" s="136"/>
      <c r="F17" s="137"/>
      <c r="G17" s="138"/>
      <c r="H17" s="80" t="s">
        <v>146</v>
      </c>
      <c r="I17" s="81" t="s">
        <v>147</v>
      </c>
    </row>
    <row r="18" spans="1:9" ht="12.75">
      <c r="A18" s="189"/>
      <c r="B18" s="150"/>
      <c r="C18" s="151"/>
      <c r="D18" s="34"/>
      <c r="E18" s="139"/>
      <c r="F18" s="140"/>
      <c r="G18" s="141"/>
      <c r="H18" s="82" t="s">
        <v>148</v>
      </c>
      <c r="I18" s="83" t="s">
        <v>148</v>
      </c>
    </row>
    <row r="19" spans="1:9" ht="12.75">
      <c r="A19" s="35">
        <v>1</v>
      </c>
      <c r="B19" s="158">
        <v>2</v>
      </c>
      <c r="C19" s="158"/>
      <c r="D19" s="35">
        <v>3</v>
      </c>
      <c r="E19" s="158">
        <v>4</v>
      </c>
      <c r="F19" s="158"/>
      <c r="G19" s="158"/>
      <c r="H19" s="83">
        <v>5</v>
      </c>
      <c r="I19" s="83">
        <v>6</v>
      </c>
    </row>
    <row r="20" spans="1:9" ht="13.5">
      <c r="A20" s="36"/>
      <c r="B20" s="159" t="s">
        <v>149</v>
      </c>
      <c r="C20" s="159"/>
      <c r="D20" s="36"/>
      <c r="E20" s="160"/>
      <c r="F20" s="160"/>
      <c r="G20" s="160"/>
      <c r="H20" s="84"/>
      <c r="I20" s="84"/>
    </row>
    <row r="21" spans="1:9" ht="12.75">
      <c r="A21" s="36"/>
      <c r="B21" s="161" t="s">
        <v>150</v>
      </c>
      <c r="C21" s="161"/>
      <c r="D21" s="36"/>
      <c r="E21" s="36"/>
      <c r="F21" s="36"/>
      <c r="G21" s="36"/>
      <c r="H21" s="74"/>
      <c r="I21" s="74"/>
    </row>
    <row r="22" spans="1:9" ht="13.5">
      <c r="A22" s="36"/>
      <c r="B22" s="159" t="s">
        <v>34</v>
      </c>
      <c r="C22" s="159"/>
      <c r="D22" s="36"/>
      <c r="E22" s="36">
        <v>2</v>
      </c>
      <c r="F22" s="36">
        <v>0</v>
      </c>
      <c r="G22" s="36">
        <v>1</v>
      </c>
      <c r="H22" s="91">
        <v>23637897</v>
      </c>
      <c r="I22" s="87">
        <v>21569832</v>
      </c>
    </row>
    <row r="23" spans="1:9" ht="19.5" customHeight="1">
      <c r="A23" s="36">
        <v>60</v>
      </c>
      <c r="B23" s="161" t="s">
        <v>151</v>
      </c>
      <c r="C23" s="161"/>
      <c r="D23" s="36"/>
      <c r="E23" s="36">
        <v>2</v>
      </c>
      <c r="F23" s="36">
        <v>0</v>
      </c>
      <c r="G23" s="36">
        <v>2</v>
      </c>
      <c r="H23" s="91">
        <v>2429897</v>
      </c>
      <c r="I23" s="89">
        <v>2455867</v>
      </c>
    </row>
    <row r="24" spans="1:9" ht="29.25" customHeight="1">
      <c r="A24" s="36">
        <v>600</v>
      </c>
      <c r="B24" s="161" t="s">
        <v>152</v>
      </c>
      <c r="C24" s="161"/>
      <c r="D24" s="36"/>
      <c r="E24" s="36">
        <v>2</v>
      </c>
      <c r="F24" s="36">
        <v>0</v>
      </c>
      <c r="G24" s="36">
        <v>3</v>
      </c>
      <c r="H24" s="91"/>
      <c r="I24" s="88"/>
    </row>
    <row r="25" spans="1:9" ht="27.75" customHeight="1">
      <c r="A25" s="36">
        <v>601</v>
      </c>
      <c r="B25" s="161" t="s">
        <v>153</v>
      </c>
      <c r="C25" s="161"/>
      <c r="D25" s="36"/>
      <c r="E25" s="36">
        <v>2</v>
      </c>
      <c r="F25" s="36">
        <v>0</v>
      </c>
      <c r="G25" s="36">
        <v>4</v>
      </c>
      <c r="H25" s="91">
        <v>2429897</v>
      </c>
      <c r="I25" s="89">
        <v>2455867</v>
      </c>
    </row>
    <row r="26" spans="1:9" ht="28.5" customHeight="1">
      <c r="A26" s="36">
        <v>602</v>
      </c>
      <c r="B26" s="161" t="s">
        <v>154</v>
      </c>
      <c r="C26" s="161"/>
      <c r="D26" s="36"/>
      <c r="E26" s="36">
        <v>2</v>
      </c>
      <c r="F26" s="36">
        <v>0</v>
      </c>
      <c r="G26" s="36">
        <v>5</v>
      </c>
      <c r="H26" s="91"/>
      <c r="I26" s="89"/>
    </row>
    <row r="27" spans="1:9" ht="19.5" customHeight="1">
      <c r="A27" s="36">
        <v>61</v>
      </c>
      <c r="B27" s="161" t="s">
        <v>155</v>
      </c>
      <c r="C27" s="161"/>
      <c r="D27" s="36"/>
      <c r="E27" s="36">
        <v>2</v>
      </c>
      <c r="F27" s="36">
        <v>0</v>
      </c>
      <c r="G27" s="36">
        <v>6</v>
      </c>
      <c r="H27" s="91">
        <v>21067994</v>
      </c>
      <c r="I27" s="89">
        <v>19036019</v>
      </c>
    </row>
    <row r="28" spans="1:9" ht="28.5" customHeight="1">
      <c r="A28" s="36">
        <v>610</v>
      </c>
      <c r="B28" s="161" t="s">
        <v>156</v>
      </c>
      <c r="C28" s="161"/>
      <c r="D28" s="36"/>
      <c r="E28" s="36">
        <v>2</v>
      </c>
      <c r="F28" s="36">
        <v>0</v>
      </c>
      <c r="G28" s="36">
        <v>7</v>
      </c>
      <c r="H28" s="91"/>
      <c r="I28" s="89"/>
    </row>
    <row r="29" spans="1:9" ht="25.5" customHeight="1">
      <c r="A29" s="36">
        <v>611</v>
      </c>
      <c r="B29" s="161" t="s">
        <v>157</v>
      </c>
      <c r="C29" s="161"/>
      <c r="D29" s="36"/>
      <c r="E29" s="36">
        <v>2</v>
      </c>
      <c r="F29" s="36">
        <v>0</v>
      </c>
      <c r="G29" s="36">
        <v>8</v>
      </c>
      <c r="H29" s="91">
        <v>7104283</v>
      </c>
      <c r="I29" s="89">
        <v>6837036</v>
      </c>
    </row>
    <row r="30" spans="1:9" ht="27" customHeight="1">
      <c r="A30" s="36">
        <v>612</v>
      </c>
      <c r="B30" s="161" t="s">
        <v>158</v>
      </c>
      <c r="C30" s="161"/>
      <c r="D30" s="36"/>
      <c r="E30" s="36">
        <v>2</v>
      </c>
      <c r="F30" s="36">
        <v>0</v>
      </c>
      <c r="G30" s="36">
        <v>9</v>
      </c>
      <c r="H30" s="91">
        <v>13963711</v>
      </c>
      <c r="I30" s="89">
        <v>12198983</v>
      </c>
    </row>
    <row r="31" spans="1:9" ht="28.5" customHeight="1">
      <c r="A31" s="36">
        <v>62</v>
      </c>
      <c r="B31" s="161" t="s">
        <v>159</v>
      </c>
      <c r="C31" s="161"/>
      <c r="D31" s="36"/>
      <c r="E31" s="36">
        <v>2</v>
      </c>
      <c r="F31" s="36">
        <v>1</v>
      </c>
      <c r="G31" s="36">
        <v>0</v>
      </c>
      <c r="H31" s="91"/>
      <c r="I31" s="89"/>
    </row>
    <row r="32" spans="1:9" ht="18.75" customHeight="1">
      <c r="A32" s="36">
        <v>65</v>
      </c>
      <c r="B32" s="161" t="s">
        <v>160</v>
      </c>
      <c r="C32" s="161"/>
      <c r="D32" s="36"/>
      <c r="E32" s="36">
        <v>2</v>
      </c>
      <c r="F32" s="36">
        <v>1</v>
      </c>
      <c r="G32" s="36">
        <v>1</v>
      </c>
      <c r="H32" s="91">
        <v>140448</v>
      </c>
      <c r="I32" s="89">
        <v>77946</v>
      </c>
    </row>
    <row r="33" spans="1:12" ht="34.5" customHeight="1">
      <c r="A33" s="36"/>
      <c r="B33" s="159" t="s">
        <v>35</v>
      </c>
      <c r="C33" s="159"/>
      <c r="D33" s="36"/>
      <c r="E33" s="36">
        <v>2</v>
      </c>
      <c r="F33" s="36">
        <v>1</v>
      </c>
      <c r="G33" s="36">
        <v>2</v>
      </c>
      <c r="H33" s="91">
        <v>19549859</v>
      </c>
      <c r="I33" s="86">
        <v>21579630</v>
      </c>
      <c r="L33" s="75">
        <f>SUM(H34+H35+H36+H40+H41+H42+H43-H44+H45)</f>
        <v>19549859</v>
      </c>
    </row>
    <row r="34" spans="1:9" ht="12.75">
      <c r="A34" s="36">
        <v>50</v>
      </c>
      <c r="B34" s="161" t="s">
        <v>161</v>
      </c>
      <c r="C34" s="161"/>
      <c r="D34" s="36"/>
      <c r="E34" s="36">
        <v>2</v>
      </c>
      <c r="F34" s="36">
        <v>1</v>
      </c>
      <c r="G34" s="36">
        <v>3</v>
      </c>
      <c r="H34" s="91">
        <v>1896686</v>
      </c>
      <c r="I34" s="89">
        <v>1849215</v>
      </c>
    </row>
    <row r="35" spans="1:9" ht="12.75">
      <c r="A35" s="36">
        <v>51</v>
      </c>
      <c r="B35" s="161" t="s">
        <v>162</v>
      </c>
      <c r="C35" s="161"/>
      <c r="D35" s="36"/>
      <c r="E35" s="36">
        <v>2</v>
      </c>
      <c r="F35" s="36">
        <v>1</v>
      </c>
      <c r="G35" s="36">
        <v>4</v>
      </c>
      <c r="H35" s="91">
        <v>5000359</v>
      </c>
      <c r="I35" s="89">
        <v>6649617</v>
      </c>
    </row>
    <row r="36" spans="1:9" ht="27" customHeight="1">
      <c r="A36" s="36">
        <v>52</v>
      </c>
      <c r="B36" s="161" t="s">
        <v>163</v>
      </c>
      <c r="C36" s="161"/>
      <c r="D36" s="36"/>
      <c r="E36" s="36">
        <v>2</v>
      </c>
      <c r="F36" s="36">
        <v>1</v>
      </c>
      <c r="G36" s="36">
        <v>5</v>
      </c>
      <c r="H36" s="91">
        <v>6673861</v>
      </c>
      <c r="I36" s="89">
        <v>7935321</v>
      </c>
    </row>
    <row r="37" spans="1:9" ht="26.25" customHeight="1">
      <c r="A37" s="36" t="s">
        <v>164</v>
      </c>
      <c r="B37" s="161" t="s">
        <v>165</v>
      </c>
      <c r="C37" s="161"/>
      <c r="D37" s="36"/>
      <c r="E37" s="36">
        <v>2</v>
      </c>
      <c r="F37" s="36">
        <v>1</v>
      </c>
      <c r="G37" s="36">
        <v>6</v>
      </c>
      <c r="H37" s="91">
        <v>5210440</v>
      </c>
      <c r="I37" s="89">
        <v>5338158</v>
      </c>
    </row>
    <row r="38" spans="1:9" ht="26.25" customHeight="1">
      <c r="A38" s="36" t="s">
        <v>166</v>
      </c>
      <c r="B38" s="161" t="s">
        <v>167</v>
      </c>
      <c r="C38" s="161"/>
      <c r="D38" s="36"/>
      <c r="E38" s="36">
        <v>2</v>
      </c>
      <c r="F38" s="36">
        <v>1</v>
      </c>
      <c r="G38" s="36">
        <v>7</v>
      </c>
      <c r="H38" s="91">
        <v>442531</v>
      </c>
      <c r="I38" s="89">
        <v>759232</v>
      </c>
    </row>
    <row r="39" spans="1:9" ht="27.75" customHeight="1">
      <c r="A39" s="36" t="s">
        <v>168</v>
      </c>
      <c r="B39" s="161" t="s">
        <v>169</v>
      </c>
      <c r="C39" s="161"/>
      <c r="D39" s="36"/>
      <c r="E39" s="36">
        <v>2</v>
      </c>
      <c r="F39" s="36">
        <v>1</v>
      </c>
      <c r="G39" s="36">
        <v>8</v>
      </c>
      <c r="H39" s="91">
        <v>1020890</v>
      </c>
      <c r="I39" s="89">
        <v>1837931</v>
      </c>
    </row>
    <row r="40" spans="1:9" ht="19.5" customHeight="1">
      <c r="A40" s="36">
        <v>53</v>
      </c>
      <c r="B40" s="161" t="s">
        <v>170</v>
      </c>
      <c r="C40" s="161"/>
      <c r="D40" s="36"/>
      <c r="E40" s="36">
        <v>2</v>
      </c>
      <c r="F40" s="36">
        <v>1</v>
      </c>
      <c r="G40" s="36">
        <v>9</v>
      </c>
      <c r="H40" s="91">
        <v>3002633</v>
      </c>
      <c r="I40" s="89">
        <v>3270287</v>
      </c>
    </row>
    <row r="41" spans="1:9" ht="12.75">
      <c r="A41" s="36" t="s">
        <v>171</v>
      </c>
      <c r="B41" s="161" t="s">
        <v>172</v>
      </c>
      <c r="C41" s="161"/>
      <c r="D41" s="36"/>
      <c r="E41" s="36">
        <v>2</v>
      </c>
      <c r="F41" s="36">
        <v>2</v>
      </c>
      <c r="G41" s="36">
        <v>0</v>
      </c>
      <c r="H41" s="91">
        <v>1982259</v>
      </c>
      <c r="I41" s="89">
        <v>2029372</v>
      </c>
    </row>
    <row r="42" spans="1:9" ht="12.75">
      <c r="A42" s="36" t="s">
        <v>173</v>
      </c>
      <c r="B42" s="161" t="s">
        <v>174</v>
      </c>
      <c r="C42" s="161"/>
      <c r="D42" s="36"/>
      <c r="E42" s="36">
        <v>2</v>
      </c>
      <c r="F42" s="36">
        <v>2</v>
      </c>
      <c r="G42" s="36">
        <v>1</v>
      </c>
      <c r="H42" s="91"/>
      <c r="I42" s="89"/>
    </row>
    <row r="43" spans="1:9" ht="14.25" customHeight="1">
      <c r="A43" s="36">
        <v>55</v>
      </c>
      <c r="B43" s="161" t="s">
        <v>175</v>
      </c>
      <c r="C43" s="161"/>
      <c r="D43" s="36"/>
      <c r="E43" s="36">
        <v>2</v>
      </c>
      <c r="F43" s="36">
        <v>2</v>
      </c>
      <c r="G43" s="36">
        <v>2</v>
      </c>
      <c r="H43" s="91">
        <v>1434403</v>
      </c>
      <c r="I43" s="89">
        <v>2044701</v>
      </c>
    </row>
    <row r="44" spans="1:9" ht="25.5">
      <c r="A44" s="36" t="s">
        <v>176</v>
      </c>
      <c r="B44" s="161" t="s">
        <v>177</v>
      </c>
      <c r="C44" s="161"/>
      <c r="D44" s="36"/>
      <c r="E44" s="36">
        <v>2</v>
      </c>
      <c r="F44" s="36">
        <v>2</v>
      </c>
      <c r="G44" s="36">
        <v>3</v>
      </c>
      <c r="H44" s="91">
        <v>440342</v>
      </c>
      <c r="I44" s="89">
        <v>2198883</v>
      </c>
    </row>
    <row r="45" spans="1:9" ht="30" customHeight="1">
      <c r="A45" s="36" t="s">
        <v>178</v>
      </c>
      <c r="B45" s="161" t="s">
        <v>179</v>
      </c>
      <c r="C45" s="161"/>
      <c r="D45" s="36"/>
      <c r="E45" s="36">
        <v>2</v>
      </c>
      <c r="F45" s="36">
        <v>2</v>
      </c>
      <c r="G45" s="5">
        <v>4</v>
      </c>
      <c r="H45" s="91"/>
      <c r="I45" s="89"/>
    </row>
    <row r="46" spans="1:9" ht="15.75" customHeight="1">
      <c r="A46" s="36"/>
      <c r="B46" s="159" t="s">
        <v>36</v>
      </c>
      <c r="C46" s="159"/>
      <c r="D46" s="36"/>
      <c r="E46" s="36">
        <v>2</v>
      </c>
      <c r="F46" s="36">
        <v>2</v>
      </c>
      <c r="G46" s="36">
        <v>5</v>
      </c>
      <c r="H46" s="91">
        <v>4088038</v>
      </c>
      <c r="I46" s="86"/>
    </row>
    <row r="47" spans="1:9" ht="15.75" customHeight="1">
      <c r="A47" s="36"/>
      <c r="B47" s="159" t="s">
        <v>37</v>
      </c>
      <c r="C47" s="159"/>
      <c r="D47" s="36"/>
      <c r="E47" s="36">
        <v>2</v>
      </c>
      <c r="F47" s="36">
        <v>2</v>
      </c>
      <c r="G47" s="36">
        <v>6</v>
      </c>
      <c r="H47" s="91"/>
      <c r="I47" s="86">
        <v>9798</v>
      </c>
    </row>
    <row r="48" spans="1:9" ht="12.75">
      <c r="A48" s="36"/>
      <c r="B48" s="161" t="s">
        <v>180</v>
      </c>
      <c r="C48" s="161"/>
      <c r="D48" s="36"/>
      <c r="E48" s="36"/>
      <c r="F48" s="36"/>
      <c r="G48" s="5"/>
      <c r="H48" s="91"/>
      <c r="I48" s="89"/>
    </row>
    <row r="49" spans="1:9" ht="13.5">
      <c r="A49" s="36">
        <v>66</v>
      </c>
      <c r="B49" s="159" t="s">
        <v>38</v>
      </c>
      <c r="C49" s="159"/>
      <c r="D49" s="36"/>
      <c r="E49" s="36">
        <v>2</v>
      </c>
      <c r="F49" s="36">
        <v>2</v>
      </c>
      <c r="G49" s="5">
        <v>7</v>
      </c>
      <c r="H49" s="91">
        <v>48218</v>
      </c>
      <c r="I49" s="86">
        <v>25055</v>
      </c>
    </row>
    <row r="50" spans="1:9" ht="26.25" customHeight="1">
      <c r="A50" s="36">
        <v>660</v>
      </c>
      <c r="B50" s="161" t="s">
        <v>181</v>
      </c>
      <c r="C50" s="161"/>
      <c r="D50" s="36"/>
      <c r="E50" s="36">
        <v>2</v>
      </c>
      <c r="F50" s="36">
        <v>2</v>
      </c>
      <c r="G50" s="5">
        <v>8</v>
      </c>
      <c r="H50" s="91"/>
      <c r="I50" s="89"/>
    </row>
    <row r="51" spans="1:9" ht="15.75" customHeight="1">
      <c r="A51" s="36">
        <v>661</v>
      </c>
      <c r="B51" s="161" t="s">
        <v>182</v>
      </c>
      <c r="C51" s="161"/>
      <c r="D51" s="36"/>
      <c r="E51" s="36">
        <v>2</v>
      </c>
      <c r="F51" s="36">
        <v>2</v>
      </c>
      <c r="G51" s="36">
        <v>9</v>
      </c>
      <c r="H51" s="91">
        <v>9444</v>
      </c>
      <c r="I51" s="89">
        <v>10336</v>
      </c>
    </row>
    <row r="52" spans="1:9" ht="12.75">
      <c r="A52" s="36">
        <v>662</v>
      </c>
      <c r="B52" s="161" t="s">
        <v>183</v>
      </c>
      <c r="C52" s="161"/>
      <c r="D52" s="36"/>
      <c r="E52" s="36">
        <v>2</v>
      </c>
      <c r="F52" s="36">
        <v>3</v>
      </c>
      <c r="G52" s="36">
        <v>0</v>
      </c>
      <c r="H52" s="91"/>
      <c r="I52" s="89">
        <v>14719</v>
      </c>
    </row>
    <row r="53" spans="1:9" ht="12.75">
      <c r="A53" s="36">
        <v>663</v>
      </c>
      <c r="B53" s="161" t="s">
        <v>184</v>
      </c>
      <c r="C53" s="161"/>
      <c r="D53" s="36"/>
      <c r="E53" s="36">
        <v>2</v>
      </c>
      <c r="F53" s="36">
        <v>3</v>
      </c>
      <c r="G53" s="36">
        <v>1</v>
      </c>
      <c r="H53" s="91"/>
      <c r="I53" s="89"/>
    </row>
    <row r="54" spans="1:9" ht="26.25" customHeight="1">
      <c r="A54" s="36">
        <v>664</v>
      </c>
      <c r="B54" s="161" t="s">
        <v>185</v>
      </c>
      <c r="C54" s="161"/>
      <c r="D54" s="36"/>
      <c r="E54" s="36">
        <v>2</v>
      </c>
      <c r="F54" s="36">
        <v>3</v>
      </c>
      <c r="G54" s="36">
        <v>2</v>
      </c>
      <c r="H54" s="91"/>
      <c r="I54" s="89"/>
    </row>
    <row r="55" spans="1:9" ht="12.75">
      <c r="A55" s="36">
        <v>669</v>
      </c>
      <c r="B55" s="161" t="s">
        <v>186</v>
      </c>
      <c r="C55" s="161"/>
      <c r="D55" s="36"/>
      <c r="E55" s="36">
        <v>2</v>
      </c>
      <c r="F55" s="36">
        <v>3</v>
      </c>
      <c r="G55" s="36">
        <v>3</v>
      </c>
      <c r="H55" s="91">
        <v>38774</v>
      </c>
      <c r="I55" s="89"/>
    </row>
    <row r="56" spans="1:9" ht="13.5">
      <c r="A56" s="36">
        <v>56</v>
      </c>
      <c r="B56" s="159" t="s">
        <v>39</v>
      </c>
      <c r="C56" s="159"/>
      <c r="D56" s="36"/>
      <c r="E56" s="36">
        <v>2</v>
      </c>
      <c r="F56" s="36">
        <v>3</v>
      </c>
      <c r="G56" s="36">
        <v>4</v>
      </c>
      <c r="H56" s="91">
        <v>646220</v>
      </c>
      <c r="I56" s="86">
        <v>509028</v>
      </c>
    </row>
    <row r="57" spans="1:9" ht="25.5" customHeight="1">
      <c r="A57" s="36">
        <v>560</v>
      </c>
      <c r="B57" s="161" t="s">
        <v>187</v>
      </c>
      <c r="C57" s="161"/>
      <c r="D57" s="36"/>
      <c r="E57" s="36">
        <v>2</v>
      </c>
      <c r="F57" s="36">
        <v>3</v>
      </c>
      <c r="G57" s="36">
        <v>5</v>
      </c>
      <c r="H57" s="91"/>
      <c r="I57" s="89"/>
    </row>
    <row r="58" spans="1:9" ht="12.75">
      <c r="A58" s="36">
        <v>561</v>
      </c>
      <c r="B58" s="161" t="s">
        <v>188</v>
      </c>
      <c r="C58" s="161"/>
      <c r="D58" s="36"/>
      <c r="E58" s="36">
        <v>2</v>
      </c>
      <c r="F58" s="36">
        <v>3</v>
      </c>
      <c r="G58" s="36">
        <v>6</v>
      </c>
      <c r="H58" s="91">
        <v>619840</v>
      </c>
      <c r="I58" s="89">
        <v>455775</v>
      </c>
    </row>
    <row r="59" spans="1:9" ht="14.25" customHeight="1">
      <c r="A59" s="36">
        <v>562</v>
      </c>
      <c r="B59" s="161" t="s">
        <v>189</v>
      </c>
      <c r="C59" s="161"/>
      <c r="D59" s="36"/>
      <c r="E59" s="36">
        <v>2</v>
      </c>
      <c r="F59" s="36">
        <v>3</v>
      </c>
      <c r="G59" s="36">
        <v>7</v>
      </c>
      <c r="H59" s="91">
        <v>26380</v>
      </c>
      <c r="I59" s="89">
        <v>38156</v>
      </c>
    </row>
    <row r="60" spans="1:9" ht="12.75">
      <c r="A60" s="36">
        <v>563</v>
      </c>
      <c r="B60" s="161" t="s">
        <v>190</v>
      </c>
      <c r="C60" s="161"/>
      <c r="D60" s="36"/>
      <c r="E60" s="36">
        <v>2</v>
      </c>
      <c r="F60" s="36">
        <v>3</v>
      </c>
      <c r="G60" s="36">
        <v>8</v>
      </c>
      <c r="H60" s="91"/>
      <c r="I60" s="89"/>
    </row>
    <row r="61" spans="1:9" ht="12.75">
      <c r="A61" s="36">
        <v>569</v>
      </c>
      <c r="B61" s="161" t="s">
        <v>191</v>
      </c>
      <c r="C61" s="161"/>
      <c r="D61" s="36"/>
      <c r="E61" s="36">
        <v>2</v>
      </c>
      <c r="F61" s="36">
        <v>3</v>
      </c>
      <c r="G61" s="36">
        <v>9</v>
      </c>
      <c r="H61" s="91"/>
      <c r="I61" s="89">
        <v>15097</v>
      </c>
    </row>
    <row r="62" spans="1:9" ht="29.25" customHeight="1">
      <c r="A62" s="36"/>
      <c r="B62" s="159" t="s">
        <v>40</v>
      </c>
      <c r="C62" s="159"/>
      <c r="D62" s="36"/>
      <c r="E62" s="36">
        <v>2</v>
      </c>
      <c r="F62" s="36">
        <v>4</v>
      </c>
      <c r="G62" s="36">
        <v>0</v>
      </c>
      <c r="H62" s="91"/>
      <c r="I62" s="86"/>
    </row>
    <row r="63" spans="1:9" ht="30" customHeight="1">
      <c r="A63" s="36"/>
      <c r="B63" s="159" t="s">
        <v>41</v>
      </c>
      <c r="C63" s="159"/>
      <c r="D63" s="36"/>
      <c r="E63" s="36">
        <v>2</v>
      </c>
      <c r="F63" s="36">
        <v>4</v>
      </c>
      <c r="G63" s="36">
        <v>1</v>
      </c>
      <c r="H63" s="91">
        <v>598002</v>
      </c>
      <c r="I63" s="86">
        <v>483973</v>
      </c>
    </row>
    <row r="64" spans="1:9" ht="26.25" customHeight="1">
      <c r="A64" s="36"/>
      <c r="B64" s="159" t="s">
        <v>42</v>
      </c>
      <c r="C64" s="159"/>
      <c r="D64" s="36"/>
      <c r="E64" s="36">
        <v>2</v>
      </c>
      <c r="F64" s="36">
        <v>4</v>
      </c>
      <c r="G64" s="36">
        <v>2</v>
      </c>
      <c r="H64" s="91">
        <v>3490036</v>
      </c>
      <c r="I64" s="86"/>
    </row>
    <row r="65" spans="1:9" ht="30" customHeight="1">
      <c r="A65" s="36"/>
      <c r="B65" s="159" t="s">
        <v>43</v>
      </c>
      <c r="C65" s="159"/>
      <c r="D65" s="36"/>
      <c r="E65" s="36">
        <v>2</v>
      </c>
      <c r="F65" s="36">
        <v>4</v>
      </c>
      <c r="G65" s="36">
        <v>3</v>
      </c>
      <c r="H65" s="91"/>
      <c r="I65" s="86">
        <v>493771</v>
      </c>
    </row>
    <row r="66" spans="1:9" ht="15.75" customHeight="1">
      <c r="A66" s="36"/>
      <c r="B66" s="161" t="s">
        <v>192</v>
      </c>
      <c r="C66" s="161"/>
      <c r="D66" s="36"/>
      <c r="E66" s="36"/>
      <c r="F66" s="36"/>
      <c r="G66" s="5"/>
      <c r="H66" s="91"/>
      <c r="I66" s="93"/>
    </row>
    <row r="67" spans="1:9" ht="25.5" customHeight="1">
      <c r="A67" s="36">
        <v>67</v>
      </c>
      <c r="B67" s="159" t="s">
        <v>44</v>
      </c>
      <c r="C67" s="159"/>
      <c r="D67" s="160"/>
      <c r="E67" s="160">
        <v>2</v>
      </c>
      <c r="F67" s="160">
        <v>4</v>
      </c>
      <c r="G67" s="170">
        <v>4</v>
      </c>
      <c r="H67" s="171">
        <v>132593</v>
      </c>
      <c r="I67" s="155">
        <v>9661</v>
      </c>
    </row>
    <row r="68" spans="1:9" ht="18" customHeight="1">
      <c r="A68" s="36" t="s">
        <v>193</v>
      </c>
      <c r="B68" s="159"/>
      <c r="C68" s="159"/>
      <c r="D68" s="160"/>
      <c r="E68" s="160"/>
      <c r="F68" s="160"/>
      <c r="G68" s="170"/>
      <c r="H68" s="171"/>
      <c r="I68" s="169"/>
    </row>
    <row r="69" spans="1:9" ht="16.5" customHeight="1">
      <c r="A69" s="36">
        <v>670</v>
      </c>
      <c r="B69" s="161" t="s">
        <v>194</v>
      </c>
      <c r="C69" s="161"/>
      <c r="D69" s="36"/>
      <c r="E69" s="36">
        <v>2</v>
      </c>
      <c r="F69" s="36">
        <v>4</v>
      </c>
      <c r="G69" s="36">
        <v>5</v>
      </c>
      <c r="H69" s="91"/>
      <c r="I69" s="94">
        <v>4550</v>
      </c>
    </row>
    <row r="70" spans="1:9" ht="27" customHeight="1">
      <c r="A70" s="36">
        <v>671</v>
      </c>
      <c r="B70" s="161" t="s">
        <v>195</v>
      </c>
      <c r="C70" s="161"/>
      <c r="D70" s="36"/>
      <c r="E70" s="36">
        <v>2</v>
      </c>
      <c r="F70" s="36">
        <v>4</v>
      </c>
      <c r="G70" s="36">
        <v>6</v>
      </c>
      <c r="H70" s="91"/>
      <c r="I70" s="89"/>
    </row>
    <row r="71" spans="1:9" ht="15" customHeight="1">
      <c r="A71" s="36">
        <v>672</v>
      </c>
      <c r="B71" s="161" t="s">
        <v>196</v>
      </c>
      <c r="C71" s="161"/>
      <c r="D71" s="36"/>
      <c r="E71" s="36">
        <v>2</v>
      </c>
      <c r="F71" s="36">
        <v>4</v>
      </c>
      <c r="G71" s="36">
        <v>7</v>
      </c>
      <c r="H71" s="91"/>
      <c r="I71" s="89"/>
    </row>
    <row r="72" spans="1:9" ht="28.5" customHeight="1">
      <c r="A72" s="36">
        <v>674</v>
      </c>
      <c r="B72" s="161" t="s">
        <v>197</v>
      </c>
      <c r="C72" s="161"/>
      <c r="D72" s="36"/>
      <c r="E72" s="36">
        <v>2</v>
      </c>
      <c r="F72" s="36">
        <v>4</v>
      </c>
      <c r="G72" s="36">
        <v>8</v>
      </c>
      <c r="H72" s="91"/>
      <c r="I72" s="89"/>
    </row>
    <row r="73" spans="1:9" ht="17.25" customHeight="1">
      <c r="A73" s="36">
        <v>675</v>
      </c>
      <c r="B73" s="161" t="s">
        <v>198</v>
      </c>
      <c r="C73" s="161"/>
      <c r="D73" s="36"/>
      <c r="E73" s="36">
        <v>2</v>
      </c>
      <c r="F73" s="36">
        <v>4</v>
      </c>
      <c r="G73" s="36">
        <v>9</v>
      </c>
      <c r="H73" s="91"/>
      <c r="I73" s="89"/>
    </row>
    <row r="74" spans="1:9" ht="15.75" customHeight="1">
      <c r="A74" s="36">
        <v>676</v>
      </c>
      <c r="B74" s="161" t="s">
        <v>199</v>
      </c>
      <c r="C74" s="161"/>
      <c r="D74" s="36"/>
      <c r="E74" s="36">
        <v>2</v>
      </c>
      <c r="F74" s="36">
        <v>5</v>
      </c>
      <c r="G74" s="36">
        <v>0</v>
      </c>
      <c r="H74" s="91"/>
      <c r="I74" s="89"/>
    </row>
    <row r="75" spans="1:9" ht="12.75">
      <c r="A75" s="36">
        <v>677</v>
      </c>
      <c r="B75" s="161" t="s">
        <v>200</v>
      </c>
      <c r="C75" s="161"/>
      <c r="D75" s="36"/>
      <c r="E75" s="36">
        <v>2</v>
      </c>
      <c r="F75" s="36">
        <v>5</v>
      </c>
      <c r="G75" s="36">
        <v>1</v>
      </c>
      <c r="H75" s="91">
        <v>132593</v>
      </c>
      <c r="I75" s="89">
        <v>5111</v>
      </c>
    </row>
    <row r="76" spans="1:9" ht="25.5" customHeight="1">
      <c r="A76" s="36">
        <v>678</v>
      </c>
      <c r="B76" s="161" t="s">
        <v>201</v>
      </c>
      <c r="C76" s="161"/>
      <c r="D76" s="36"/>
      <c r="E76" s="36">
        <v>2</v>
      </c>
      <c r="F76" s="36">
        <v>5</v>
      </c>
      <c r="G76" s="36">
        <v>2</v>
      </c>
      <c r="H76" s="91"/>
      <c r="I76" s="89"/>
    </row>
    <row r="77" spans="1:9" ht="27.75" customHeight="1">
      <c r="A77" s="36">
        <v>679</v>
      </c>
      <c r="B77" s="161" t="s">
        <v>202</v>
      </c>
      <c r="C77" s="161"/>
      <c r="D77" s="36"/>
      <c r="E77" s="36">
        <v>2</v>
      </c>
      <c r="F77" s="36">
        <v>5</v>
      </c>
      <c r="G77" s="36">
        <v>3</v>
      </c>
      <c r="H77" s="91"/>
      <c r="I77" s="89"/>
    </row>
    <row r="78" spans="1:9" ht="12.75" customHeight="1">
      <c r="A78" s="36">
        <v>57</v>
      </c>
      <c r="B78" s="159" t="s">
        <v>45</v>
      </c>
      <c r="C78" s="159"/>
      <c r="D78" s="160"/>
      <c r="E78" s="160">
        <v>2</v>
      </c>
      <c r="F78" s="160">
        <v>5</v>
      </c>
      <c r="G78" s="160">
        <v>4</v>
      </c>
      <c r="H78" s="172">
        <v>1555734</v>
      </c>
      <c r="I78" s="155">
        <v>725412</v>
      </c>
    </row>
    <row r="79" spans="1:9" ht="29.25" customHeight="1">
      <c r="A79" s="36" t="s">
        <v>203</v>
      </c>
      <c r="B79" s="159"/>
      <c r="C79" s="159"/>
      <c r="D79" s="160"/>
      <c r="E79" s="160"/>
      <c r="F79" s="160"/>
      <c r="G79" s="160"/>
      <c r="H79" s="172"/>
      <c r="I79" s="169"/>
    </row>
    <row r="80" spans="1:9" ht="27" customHeight="1">
      <c r="A80" s="36">
        <v>570</v>
      </c>
      <c r="B80" s="161" t="s">
        <v>204</v>
      </c>
      <c r="C80" s="161"/>
      <c r="D80" s="36"/>
      <c r="E80" s="36">
        <v>2</v>
      </c>
      <c r="F80" s="36">
        <v>5</v>
      </c>
      <c r="G80" s="36">
        <v>5</v>
      </c>
      <c r="H80" s="91"/>
      <c r="I80" s="89">
        <v>35525</v>
      </c>
    </row>
    <row r="81" spans="1:9" ht="27" customHeight="1">
      <c r="A81" s="36">
        <v>571</v>
      </c>
      <c r="B81" s="161" t="s">
        <v>205</v>
      </c>
      <c r="C81" s="161"/>
      <c r="D81" s="36"/>
      <c r="E81" s="36">
        <v>2</v>
      </c>
      <c r="F81" s="36">
        <v>5</v>
      </c>
      <c r="G81" s="36">
        <v>6</v>
      </c>
      <c r="H81" s="91"/>
      <c r="I81" s="89"/>
    </row>
    <row r="82" spans="1:9" ht="27" customHeight="1">
      <c r="A82" s="36">
        <v>572</v>
      </c>
      <c r="B82" s="161" t="s">
        <v>206</v>
      </c>
      <c r="C82" s="161"/>
      <c r="D82" s="36"/>
      <c r="E82" s="36">
        <v>2</v>
      </c>
      <c r="F82" s="36">
        <v>5</v>
      </c>
      <c r="G82" s="36">
        <v>7</v>
      </c>
      <c r="H82" s="91"/>
      <c r="I82" s="89"/>
    </row>
    <row r="83" spans="1:9" ht="27.75" customHeight="1">
      <c r="A83" s="36">
        <v>574</v>
      </c>
      <c r="B83" s="161" t="s">
        <v>207</v>
      </c>
      <c r="C83" s="161"/>
      <c r="D83" s="36"/>
      <c r="E83" s="36">
        <v>2</v>
      </c>
      <c r="F83" s="36">
        <v>5</v>
      </c>
      <c r="G83" s="36">
        <v>8</v>
      </c>
      <c r="H83" s="91"/>
      <c r="I83" s="89"/>
    </row>
    <row r="84" spans="1:9" ht="15" customHeight="1">
      <c r="A84" s="36">
        <v>575</v>
      </c>
      <c r="B84" s="161" t="s">
        <v>208</v>
      </c>
      <c r="C84" s="161"/>
      <c r="D84" s="36"/>
      <c r="E84" s="36">
        <v>2</v>
      </c>
      <c r="F84" s="36">
        <v>5</v>
      </c>
      <c r="G84" s="36">
        <v>9</v>
      </c>
      <c r="H84" s="91"/>
      <c r="I84" s="89"/>
    </row>
    <row r="85" spans="1:9" ht="12.75">
      <c r="A85" s="36">
        <v>576</v>
      </c>
      <c r="B85" s="161" t="s">
        <v>209</v>
      </c>
      <c r="C85" s="161"/>
      <c r="D85" s="36"/>
      <c r="E85" s="36">
        <v>2</v>
      </c>
      <c r="F85" s="36">
        <v>6</v>
      </c>
      <c r="G85" s="36">
        <v>0</v>
      </c>
      <c r="H85" s="91"/>
      <c r="I85" s="89"/>
    </row>
    <row r="86" spans="1:9" ht="12.75">
      <c r="A86" s="36">
        <v>577</v>
      </c>
      <c r="B86" s="161" t="s">
        <v>210</v>
      </c>
      <c r="C86" s="161"/>
      <c r="D86" s="36"/>
      <c r="E86" s="36">
        <v>2</v>
      </c>
      <c r="F86" s="36">
        <v>6</v>
      </c>
      <c r="G86" s="36">
        <v>1</v>
      </c>
      <c r="H86" s="91"/>
      <c r="I86" s="89"/>
    </row>
    <row r="87" spans="1:9" ht="27.75" customHeight="1">
      <c r="A87" s="36">
        <v>578</v>
      </c>
      <c r="B87" s="161" t="s">
        <v>211</v>
      </c>
      <c r="C87" s="161"/>
      <c r="D87" s="36"/>
      <c r="E87" s="36">
        <v>2</v>
      </c>
      <c r="F87" s="36">
        <v>6</v>
      </c>
      <c r="G87" s="36">
        <v>2</v>
      </c>
      <c r="H87" s="91">
        <v>1495257</v>
      </c>
      <c r="I87" s="89">
        <v>205726</v>
      </c>
    </row>
    <row r="88" spans="1:9" ht="25.5" customHeight="1">
      <c r="A88" s="36">
        <v>579</v>
      </c>
      <c r="B88" s="161" t="s">
        <v>212</v>
      </c>
      <c r="C88" s="161"/>
      <c r="D88" s="36"/>
      <c r="E88" s="36">
        <v>2</v>
      </c>
      <c r="F88" s="36">
        <v>6</v>
      </c>
      <c r="G88" s="36">
        <v>3</v>
      </c>
      <c r="H88" s="91">
        <v>60477</v>
      </c>
      <c r="I88" s="89">
        <v>484161</v>
      </c>
    </row>
    <row r="89" spans="1:9" ht="29.25" customHeight="1">
      <c r="A89" s="36"/>
      <c r="B89" s="159" t="s">
        <v>46</v>
      </c>
      <c r="C89" s="159"/>
      <c r="D89" s="36"/>
      <c r="E89" s="36">
        <v>2</v>
      </c>
      <c r="F89" s="36">
        <v>6</v>
      </c>
      <c r="G89" s="36">
        <v>4</v>
      </c>
      <c r="H89" s="91"/>
      <c r="I89" s="89"/>
    </row>
    <row r="90" spans="1:9" ht="25.5" customHeight="1">
      <c r="A90" s="36"/>
      <c r="B90" s="159" t="s">
        <v>47</v>
      </c>
      <c r="C90" s="159"/>
      <c r="D90" s="36"/>
      <c r="E90" s="36">
        <v>2</v>
      </c>
      <c r="F90" s="36">
        <v>6</v>
      </c>
      <c r="G90" s="36">
        <v>5</v>
      </c>
      <c r="H90" s="91">
        <v>1423141</v>
      </c>
      <c r="I90" s="86">
        <v>715751</v>
      </c>
    </row>
    <row r="91" spans="1:9" ht="66.75" customHeight="1">
      <c r="A91" s="36"/>
      <c r="B91" s="161" t="s">
        <v>213</v>
      </c>
      <c r="C91" s="161"/>
      <c r="D91" s="36"/>
      <c r="E91" s="36"/>
      <c r="F91" s="36"/>
      <c r="G91" s="5"/>
      <c r="H91" s="91"/>
      <c r="I91" s="89"/>
    </row>
    <row r="92" spans="1:9" ht="30.75" customHeight="1">
      <c r="A92" s="36" t="s">
        <v>214</v>
      </c>
      <c r="B92" s="159" t="s">
        <v>48</v>
      </c>
      <c r="C92" s="159"/>
      <c r="D92" s="36"/>
      <c r="E92" s="36">
        <v>2</v>
      </c>
      <c r="F92" s="36">
        <v>6</v>
      </c>
      <c r="G92" s="36">
        <v>6</v>
      </c>
      <c r="H92" s="91"/>
      <c r="I92" s="89"/>
    </row>
    <row r="93" spans="1:9" ht="29.25" customHeight="1">
      <c r="A93" s="36">
        <v>680</v>
      </c>
      <c r="B93" s="161" t="s">
        <v>215</v>
      </c>
      <c r="C93" s="161"/>
      <c r="D93" s="36"/>
      <c r="E93" s="36">
        <v>2</v>
      </c>
      <c r="F93" s="36">
        <v>6</v>
      </c>
      <c r="G93" s="36">
        <v>7</v>
      </c>
      <c r="H93" s="91"/>
      <c r="I93" s="89"/>
    </row>
    <row r="94" spans="1:9" ht="29.25" customHeight="1">
      <c r="A94" s="36">
        <v>681</v>
      </c>
      <c r="B94" s="161" t="s">
        <v>216</v>
      </c>
      <c r="C94" s="161"/>
      <c r="D94" s="36"/>
      <c r="E94" s="36">
        <v>2</v>
      </c>
      <c r="F94" s="36">
        <v>6</v>
      </c>
      <c r="G94" s="36">
        <v>8</v>
      </c>
      <c r="H94" s="91"/>
      <c r="I94" s="89"/>
    </row>
    <row r="95" spans="1:9" ht="39.75" customHeight="1">
      <c r="A95" s="36">
        <v>682</v>
      </c>
      <c r="B95" s="161" t="s">
        <v>217</v>
      </c>
      <c r="C95" s="161"/>
      <c r="D95" s="36"/>
      <c r="E95" s="36">
        <v>2</v>
      </c>
      <c r="F95" s="36">
        <v>6</v>
      </c>
      <c r="G95" s="36">
        <v>9</v>
      </c>
      <c r="H95" s="91"/>
      <c r="I95" s="89"/>
    </row>
    <row r="96" spans="1:9" ht="42.75" customHeight="1">
      <c r="A96" s="36">
        <v>683</v>
      </c>
      <c r="B96" s="161" t="s">
        <v>218</v>
      </c>
      <c r="C96" s="161"/>
      <c r="D96" s="36"/>
      <c r="E96" s="36">
        <v>2</v>
      </c>
      <c r="F96" s="36">
        <v>7</v>
      </c>
      <c r="G96" s="36">
        <v>0</v>
      </c>
      <c r="H96" s="91"/>
      <c r="I96" s="89"/>
    </row>
    <row r="97" spans="1:9" ht="54.75" customHeight="1">
      <c r="A97" s="36">
        <v>684</v>
      </c>
      <c r="B97" s="161" t="s">
        <v>219</v>
      </c>
      <c r="C97" s="161"/>
      <c r="D97" s="36"/>
      <c r="E97" s="36">
        <v>2</v>
      </c>
      <c r="F97" s="36">
        <v>7</v>
      </c>
      <c r="G97" s="36">
        <v>1</v>
      </c>
      <c r="H97" s="91"/>
      <c r="I97" s="89"/>
    </row>
    <row r="98" spans="1:9" ht="27" customHeight="1">
      <c r="A98" s="36">
        <v>685</v>
      </c>
      <c r="B98" s="161" t="s">
        <v>220</v>
      </c>
      <c r="C98" s="161"/>
      <c r="D98" s="36"/>
      <c r="E98" s="36">
        <v>2</v>
      </c>
      <c r="F98" s="36">
        <v>7</v>
      </c>
      <c r="G98" s="36">
        <v>2</v>
      </c>
      <c r="H98" s="91"/>
      <c r="I98" s="89"/>
    </row>
    <row r="99" spans="1:9" ht="27.75" customHeight="1">
      <c r="A99" s="36">
        <v>686</v>
      </c>
      <c r="B99" s="161" t="s">
        <v>221</v>
      </c>
      <c r="C99" s="161"/>
      <c r="D99" s="36"/>
      <c r="E99" s="36">
        <v>2</v>
      </c>
      <c r="F99" s="36">
        <v>7</v>
      </c>
      <c r="G99" s="36">
        <v>3</v>
      </c>
      <c r="H99" s="91"/>
      <c r="I99" s="89"/>
    </row>
    <row r="100" spans="1:9" ht="27" customHeight="1">
      <c r="A100" s="36">
        <v>687</v>
      </c>
      <c r="B100" s="161" t="s">
        <v>222</v>
      </c>
      <c r="C100" s="161"/>
      <c r="D100" s="36"/>
      <c r="E100" s="36">
        <v>2</v>
      </c>
      <c r="F100" s="36">
        <v>7</v>
      </c>
      <c r="G100" s="36">
        <v>4</v>
      </c>
      <c r="H100" s="91"/>
      <c r="I100" s="89"/>
    </row>
    <row r="101" spans="1:9" ht="26.25" customHeight="1">
      <c r="A101" s="36">
        <v>689</v>
      </c>
      <c r="B101" s="161" t="s">
        <v>223</v>
      </c>
      <c r="C101" s="161"/>
      <c r="D101" s="36"/>
      <c r="E101" s="36">
        <v>2</v>
      </c>
      <c r="F101" s="36">
        <v>7</v>
      </c>
      <c r="G101" s="36">
        <v>5</v>
      </c>
      <c r="H101" s="91"/>
      <c r="I101" s="89"/>
    </row>
    <row r="102" spans="1:9" ht="27.75" customHeight="1">
      <c r="A102" s="36" t="s">
        <v>224</v>
      </c>
      <c r="B102" s="159" t="s">
        <v>49</v>
      </c>
      <c r="C102" s="159"/>
      <c r="D102" s="36"/>
      <c r="E102" s="36">
        <v>2</v>
      </c>
      <c r="F102" s="36">
        <v>7</v>
      </c>
      <c r="G102" s="36">
        <v>6</v>
      </c>
      <c r="H102" s="91"/>
      <c r="I102" s="89"/>
    </row>
    <row r="103" spans="1:9" ht="25.5" customHeight="1">
      <c r="A103" s="36">
        <v>580</v>
      </c>
      <c r="B103" s="161" t="s">
        <v>225</v>
      </c>
      <c r="C103" s="161"/>
      <c r="D103" s="36"/>
      <c r="E103" s="36">
        <v>2</v>
      </c>
      <c r="F103" s="36">
        <v>7</v>
      </c>
      <c r="G103" s="36">
        <v>7</v>
      </c>
      <c r="H103" s="91"/>
      <c r="I103" s="89"/>
    </row>
    <row r="104" spans="1:9" ht="25.5" customHeight="1">
      <c r="A104" s="36">
        <v>581</v>
      </c>
      <c r="B104" s="161" t="s">
        <v>226</v>
      </c>
      <c r="C104" s="161"/>
      <c r="D104" s="36"/>
      <c r="E104" s="36">
        <v>2</v>
      </c>
      <c r="F104" s="36">
        <v>7</v>
      </c>
      <c r="G104" s="36">
        <v>8</v>
      </c>
      <c r="H104" s="91"/>
      <c r="I104" s="89"/>
    </row>
    <row r="105" spans="1:9" ht="29.25" customHeight="1">
      <c r="A105" s="36">
        <v>582</v>
      </c>
      <c r="B105" s="161" t="s">
        <v>227</v>
      </c>
      <c r="C105" s="161"/>
      <c r="D105" s="36"/>
      <c r="E105" s="36">
        <v>2</v>
      </c>
      <c r="F105" s="36">
        <v>7</v>
      </c>
      <c r="G105" s="36">
        <v>9</v>
      </c>
      <c r="H105" s="91"/>
      <c r="I105" s="89"/>
    </row>
    <row r="106" spans="1:9" ht="27.75" customHeight="1">
      <c r="A106" s="36">
        <v>583</v>
      </c>
      <c r="B106" s="161" t="s">
        <v>228</v>
      </c>
      <c r="C106" s="161"/>
      <c r="D106" s="36"/>
      <c r="E106" s="36">
        <v>2</v>
      </c>
      <c r="F106" s="36">
        <v>8</v>
      </c>
      <c r="G106" s="36">
        <v>0</v>
      </c>
      <c r="H106" s="91"/>
      <c r="I106" s="89"/>
    </row>
    <row r="107" spans="1:9" ht="42.75" customHeight="1">
      <c r="A107" s="36">
        <v>584</v>
      </c>
      <c r="B107" s="161" t="s">
        <v>229</v>
      </c>
      <c r="C107" s="161"/>
      <c r="D107" s="36"/>
      <c r="E107" s="36">
        <v>2</v>
      </c>
      <c r="F107" s="36">
        <v>8</v>
      </c>
      <c r="G107" s="36">
        <v>1</v>
      </c>
      <c r="H107" s="91"/>
      <c r="I107" s="89"/>
    </row>
    <row r="108" spans="1:9" ht="15" customHeight="1">
      <c r="A108" s="36">
        <v>585</v>
      </c>
      <c r="B108" s="161" t="s">
        <v>230</v>
      </c>
      <c r="C108" s="161"/>
      <c r="D108" s="36"/>
      <c r="E108" s="36">
        <v>2</v>
      </c>
      <c r="F108" s="36">
        <v>8</v>
      </c>
      <c r="G108" s="36">
        <v>2</v>
      </c>
      <c r="H108" s="91"/>
      <c r="I108" s="89"/>
    </row>
    <row r="109" spans="1:9" ht="27.75" customHeight="1">
      <c r="A109" s="36">
        <v>586</v>
      </c>
      <c r="B109" s="161" t="s">
        <v>231</v>
      </c>
      <c r="C109" s="161"/>
      <c r="D109" s="36"/>
      <c r="E109" s="36">
        <v>2</v>
      </c>
      <c r="F109" s="36">
        <v>8</v>
      </c>
      <c r="G109" s="36">
        <v>3</v>
      </c>
      <c r="H109" s="91"/>
      <c r="I109" s="89"/>
    </row>
    <row r="110" spans="1:9" ht="17.25" customHeight="1">
      <c r="A110" s="36">
        <v>589</v>
      </c>
      <c r="B110" s="161" t="s">
        <v>232</v>
      </c>
      <c r="C110" s="161"/>
      <c r="D110" s="36"/>
      <c r="E110" s="36">
        <v>2</v>
      </c>
      <c r="F110" s="36">
        <v>8</v>
      </c>
      <c r="G110" s="36">
        <v>4</v>
      </c>
      <c r="H110" s="91"/>
      <c r="I110" s="89"/>
    </row>
    <row r="111" spans="1:9" ht="30" customHeight="1">
      <c r="A111" s="36" t="s">
        <v>233</v>
      </c>
      <c r="B111" s="159" t="s">
        <v>50</v>
      </c>
      <c r="C111" s="159"/>
      <c r="D111" s="36"/>
      <c r="E111" s="36">
        <v>2</v>
      </c>
      <c r="F111" s="36">
        <v>8</v>
      </c>
      <c r="G111" s="36">
        <v>5</v>
      </c>
      <c r="H111" s="91"/>
      <c r="I111" s="89"/>
    </row>
    <row r="112" spans="1:9" ht="27" customHeight="1">
      <c r="A112" s="36">
        <v>640</v>
      </c>
      <c r="B112" s="161" t="s">
        <v>234</v>
      </c>
      <c r="C112" s="161"/>
      <c r="D112" s="36"/>
      <c r="E112" s="36">
        <v>2</v>
      </c>
      <c r="F112" s="36">
        <v>8</v>
      </c>
      <c r="G112" s="36">
        <v>6</v>
      </c>
      <c r="H112" s="91"/>
      <c r="I112" s="89"/>
    </row>
    <row r="113" spans="1:9" ht="27.75" customHeight="1">
      <c r="A113" s="36">
        <v>641</v>
      </c>
      <c r="B113" s="161" t="s">
        <v>235</v>
      </c>
      <c r="C113" s="161"/>
      <c r="D113" s="36"/>
      <c r="E113" s="36">
        <v>2</v>
      </c>
      <c r="F113" s="36">
        <v>8</v>
      </c>
      <c r="G113" s="36">
        <v>7</v>
      </c>
      <c r="H113" s="91"/>
      <c r="I113" s="89"/>
    </row>
    <row r="114" spans="1:9" ht="27" customHeight="1">
      <c r="A114" s="36">
        <v>642</v>
      </c>
      <c r="B114" s="161" t="s">
        <v>236</v>
      </c>
      <c r="C114" s="161"/>
      <c r="D114" s="36"/>
      <c r="E114" s="36">
        <v>2</v>
      </c>
      <c r="F114" s="36">
        <v>8</v>
      </c>
      <c r="G114" s="36">
        <v>8</v>
      </c>
      <c r="H114" s="91"/>
      <c r="I114" s="89"/>
    </row>
    <row r="115" spans="1:9" ht="30" customHeight="1">
      <c r="A115" s="36" t="s">
        <v>233</v>
      </c>
      <c r="B115" s="159" t="s">
        <v>51</v>
      </c>
      <c r="C115" s="159"/>
      <c r="D115" s="36"/>
      <c r="E115" s="36">
        <v>2</v>
      </c>
      <c r="F115" s="36">
        <v>8</v>
      </c>
      <c r="G115" s="36">
        <v>9</v>
      </c>
      <c r="H115" s="91"/>
      <c r="I115" s="89"/>
    </row>
    <row r="116" spans="1:9" ht="27.75" customHeight="1">
      <c r="A116" s="36">
        <v>643</v>
      </c>
      <c r="B116" s="161" t="s">
        <v>237</v>
      </c>
      <c r="C116" s="161"/>
      <c r="D116" s="36"/>
      <c r="E116" s="36">
        <v>2</v>
      </c>
      <c r="F116" s="36">
        <v>9</v>
      </c>
      <c r="G116" s="36">
        <v>0</v>
      </c>
      <c r="H116" s="91"/>
      <c r="I116" s="89"/>
    </row>
    <row r="117" spans="1:9" ht="26.25" customHeight="1">
      <c r="A117" s="36">
        <v>644</v>
      </c>
      <c r="B117" s="161" t="s">
        <v>238</v>
      </c>
      <c r="C117" s="161"/>
      <c r="D117" s="36"/>
      <c r="E117" s="36">
        <v>2</v>
      </c>
      <c r="F117" s="36">
        <v>9</v>
      </c>
      <c r="G117" s="36">
        <v>1</v>
      </c>
      <c r="H117" s="91"/>
      <c r="I117" s="89"/>
    </row>
    <row r="118" spans="1:9" ht="27" customHeight="1">
      <c r="A118" s="36">
        <v>645</v>
      </c>
      <c r="B118" s="161" t="s">
        <v>239</v>
      </c>
      <c r="C118" s="161"/>
      <c r="D118" s="36"/>
      <c r="E118" s="36">
        <v>2</v>
      </c>
      <c r="F118" s="36">
        <v>9</v>
      </c>
      <c r="G118" s="36">
        <v>2</v>
      </c>
      <c r="H118" s="91"/>
      <c r="I118" s="89"/>
    </row>
    <row r="119" spans="1:9" ht="27.75" customHeight="1">
      <c r="A119" s="36"/>
      <c r="B119" s="159" t="s">
        <v>52</v>
      </c>
      <c r="C119" s="159"/>
      <c r="D119" s="36"/>
      <c r="E119" s="36">
        <v>2</v>
      </c>
      <c r="F119" s="36">
        <v>9</v>
      </c>
      <c r="G119" s="36">
        <v>3</v>
      </c>
      <c r="H119" s="91"/>
      <c r="I119" s="89"/>
    </row>
    <row r="120" spans="1:9" ht="31.5" customHeight="1">
      <c r="A120" s="36"/>
      <c r="B120" s="159" t="s">
        <v>53</v>
      </c>
      <c r="C120" s="159"/>
      <c r="D120" s="36"/>
      <c r="E120" s="36">
        <v>2</v>
      </c>
      <c r="F120" s="36">
        <v>9</v>
      </c>
      <c r="G120" s="36">
        <v>4</v>
      </c>
      <c r="H120" s="91"/>
      <c r="I120" s="89"/>
    </row>
    <row r="121" spans="1:9" ht="41.25" customHeight="1">
      <c r="A121" s="36" t="s">
        <v>240</v>
      </c>
      <c r="B121" s="161" t="s">
        <v>241</v>
      </c>
      <c r="C121" s="161"/>
      <c r="D121" s="36"/>
      <c r="E121" s="36">
        <v>2</v>
      </c>
      <c r="F121" s="36">
        <v>9</v>
      </c>
      <c r="G121" s="36">
        <v>5</v>
      </c>
      <c r="H121" s="91">
        <v>68326</v>
      </c>
      <c r="I121" s="89">
        <v>77871</v>
      </c>
    </row>
    <row r="122" spans="1:9" ht="39.75" customHeight="1">
      <c r="A122" s="36" t="s">
        <v>242</v>
      </c>
      <c r="B122" s="161" t="s">
        <v>243</v>
      </c>
      <c r="C122" s="161"/>
      <c r="D122" s="36"/>
      <c r="E122" s="36">
        <v>2</v>
      </c>
      <c r="F122" s="36">
        <v>9</v>
      </c>
      <c r="G122" s="36">
        <v>6</v>
      </c>
      <c r="H122" s="91">
        <v>81502</v>
      </c>
      <c r="I122" s="89">
        <v>348428</v>
      </c>
    </row>
    <row r="123" spans="1:9" ht="54.75" customHeight="1">
      <c r="A123" s="36"/>
      <c r="B123" s="173" t="s">
        <v>244</v>
      </c>
      <c r="C123" s="173"/>
      <c r="D123" s="36"/>
      <c r="E123" s="36"/>
      <c r="F123" s="36"/>
      <c r="G123" s="5"/>
      <c r="H123" s="91"/>
      <c r="I123" s="89"/>
    </row>
    <row r="124" spans="1:9" ht="27.75" customHeight="1">
      <c r="A124" s="174"/>
      <c r="B124" s="175" t="s">
        <v>245</v>
      </c>
      <c r="C124" s="176"/>
      <c r="D124" s="177"/>
      <c r="E124" s="160">
        <v>2</v>
      </c>
      <c r="F124" s="160">
        <v>9</v>
      </c>
      <c r="G124" s="170">
        <v>7</v>
      </c>
      <c r="H124" s="172">
        <v>2053719</v>
      </c>
      <c r="I124" s="157"/>
    </row>
    <row r="125" spans="1:9" ht="15.75" customHeight="1">
      <c r="A125" s="174"/>
      <c r="B125" s="178" t="s">
        <v>246</v>
      </c>
      <c r="C125" s="179"/>
      <c r="D125" s="177"/>
      <c r="E125" s="160"/>
      <c r="F125" s="160"/>
      <c r="G125" s="170"/>
      <c r="H125" s="172"/>
      <c r="I125" s="157"/>
    </row>
    <row r="126" spans="1:9" ht="27.75" customHeight="1">
      <c r="A126" s="174"/>
      <c r="B126" s="175" t="s">
        <v>247</v>
      </c>
      <c r="C126" s="176"/>
      <c r="D126" s="177"/>
      <c r="E126" s="160">
        <v>2</v>
      </c>
      <c r="F126" s="160">
        <v>9</v>
      </c>
      <c r="G126" s="160">
        <v>8</v>
      </c>
      <c r="H126" s="172"/>
      <c r="I126" s="155">
        <v>1480079</v>
      </c>
    </row>
    <row r="127" spans="1:9" ht="15.75" customHeight="1">
      <c r="A127" s="174"/>
      <c r="B127" s="180" t="s">
        <v>248</v>
      </c>
      <c r="C127" s="181"/>
      <c r="D127" s="177"/>
      <c r="E127" s="160"/>
      <c r="F127" s="160"/>
      <c r="G127" s="160"/>
      <c r="H127" s="172"/>
      <c r="I127" s="156"/>
    </row>
    <row r="128" spans="1:9" ht="28.5" customHeight="1">
      <c r="A128" s="36"/>
      <c r="B128" s="182" t="s">
        <v>249</v>
      </c>
      <c r="C128" s="182"/>
      <c r="D128" s="36"/>
      <c r="E128" s="36"/>
      <c r="F128" s="36"/>
      <c r="G128" s="5"/>
      <c r="H128" s="91"/>
      <c r="I128" s="89"/>
    </row>
    <row r="129" spans="1:9" ht="17.25" customHeight="1">
      <c r="A129" s="36" t="s">
        <v>250</v>
      </c>
      <c r="B129" s="161" t="s">
        <v>251</v>
      </c>
      <c r="C129" s="161"/>
      <c r="D129" s="36"/>
      <c r="E129" s="36">
        <v>2</v>
      </c>
      <c r="F129" s="36">
        <v>9</v>
      </c>
      <c r="G129" s="36">
        <v>9</v>
      </c>
      <c r="H129" s="91"/>
      <c r="I129" s="89"/>
    </row>
    <row r="130" spans="1:9" ht="18.75" customHeight="1">
      <c r="A130" s="36" t="s">
        <v>252</v>
      </c>
      <c r="B130" s="161" t="s">
        <v>253</v>
      </c>
      <c r="C130" s="161"/>
      <c r="D130" s="36"/>
      <c r="E130" s="36">
        <v>3</v>
      </c>
      <c r="F130" s="36">
        <v>0</v>
      </c>
      <c r="G130" s="36">
        <v>0</v>
      </c>
      <c r="H130" s="91"/>
      <c r="I130" s="89"/>
    </row>
    <row r="131" spans="1:9" ht="15" customHeight="1">
      <c r="A131" s="36" t="s">
        <v>252</v>
      </c>
      <c r="B131" s="161" t="s">
        <v>254</v>
      </c>
      <c r="C131" s="161"/>
      <c r="D131" s="36"/>
      <c r="E131" s="36">
        <v>3</v>
      </c>
      <c r="F131" s="36">
        <v>0</v>
      </c>
      <c r="G131" s="36">
        <v>1</v>
      </c>
      <c r="H131" s="91"/>
      <c r="I131" s="89"/>
    </row>
    <row r="132" spans="1:9" ht="27" customHeight="1">
      <c r="A132" s="36"/>
      <c r="B132" s="161" t="s">
        <v>255</v>
      </c>
      <c r="C132" s="161"/>
      <c r="D132" s="36"/>
      <c r="E132" s="36"/>
      <c r="F132" s="5"/>
      <c r="G132" s="5"/>
      <c r="H132" s="91"/>
      <c r="I132" s="89"/>
    </row>
    <row r="133" spans="1:9" ht="27.75" customHeight="1">
      <c r="A133" s="36"/>
      <c r="B133" s="159" t="s">
        <v>54</v>
      </c>
      <c r="C133" s="159"/>
      <c r="D133" s="36"/>
      <c r="E133" s="36">
        <v>3</v>
      </c>
      <c r="F133" s="36">
        <v>0</v>
      </c>
      <c r="G133" s="36">
        <v>2</v>
      </c>
      <c r="H133" s="91">
        <v>2053719</v>
      </c>
      <c r="I133" s="86"/>
    </row>
    <row r="134" spans="1:9" ht="27.75" customHeight="1">
      <c r="A134" s="36"/>
      <c r="B134" s="159" t="s">
        <v>55</v>
      </c>
      <c r="C134" s="159"/>
      <c r="D134" s="36"/>
      <c r="E134" s="36">
        <v>3</v>
      </c>
      <c r="F134" s="36">
        <v>0</v>
      </c>
      <c r="G134" s="36">
        <v>3</v>
      </c>
      <c r="H134" s="91"/>
      <c r="I134" s="86">
        <v>1480079</v>
      </c>
    </row>
    <row r="135" spans="1:9" ht="27" customHeight="1">
      <c r="A135" s="36"/>
      <c r="B135" s="161" t="s">
        <v>256</v>
      </c>
      <c r="C135" s="161"/>
      <c r="D135" s="36"/>
      <c r="E135" s="36"/>
      <c r="F135" s="36"/>
      <c r="G135" s="36"/>
      <c r="H135" s="91"/>
      <c r="I135" s="89"/>
    </row>
    <row r="136" spans="1:9" ht="52.5" customHeight="1">
      <c r="A136" s="36" t="s">
        <v>257</v>
      </c>
      <c r="B136" s="161" t="s">
        <v>258</v>
      </c>
      <c r="C136" s="161"/>
      <c r="D136" s="36"/>
      <c r="E136" s="36">
        <v>3</v>
      </c>
      <c r="F136" s="36">
        <v>0</v>
      </c>
      <c r="G136" s="36">
        <v>4</v>
      </c>
      <c r="H136" s="91"/>
      <c r="I136" s="89"/>
    </row>
    <row r="137" spans="1:9" ht="53.25" customHeight="1">
      <c r="A137" s="36" t="s">
        <v>259</v>
      </c>
      <c r="B137" s="161" t="s">
        <v>260</v>
      </c>
      <c r="C137" s="161"/>
      <c r="D137" s="36"/>
      <c r="E137" s="36">
        <v>3</v>
      </c>
      <c r="F137" s="36">
        <v>0</v>
      </c>
      <c r="G137" s="36">
        <v>5</v>
      </c>
      <c r="H137" s="91"/>
      <c r="I137" s="89"/>
    </row>
    <row r="138" spans="1:9" ht="29.25" customHeight="1">
      <c r="A138" s="36"/>
      <c r="B138" s="159" t="s">
        <v>56</v>
      </c>
      <c r="C138" s="159"/>
      <c r="D138" s="36"/>
      <c r="E138" s="36">
        <v>3</v>
      </c>
      <c r="F138" s="36">
        <v>0</v>
      </c>
      <c r="G138" s="36">
        <v>6</v>
      </c>
      <c r="H138" s="91"/>
      <c r="I138" s="89"/>
    </row>
    <row r="139" spans="1:9" ht="27.75" customHeight="1">
      <c r="A139" s="36"/>
      <c r="B139" s="159" t="s">
        <v>57</v>
      </c>
      <c r="C139" s="159"/>
      <c r="D139" s="36"/>
      <c r="E139" s="36">
        <v>3</v>
      </c>
      <c r="F139" s="36">
        <v>0</v>
      </c>
      <c r="G139" s="36">
        <v>7</v>
      </c>
      <c r="H139" s="91"/>
      <c r="I139" s="89"/>
    </row>
    <row r="140" spans="1:9" ht="20.25" customHeight="1">
      <c r="A140" s="36" t="s">
        <v>261</v>
      </c>
      <c r="B140" s="161" t="s">
        <v>262</v>
      </c>
      <c r="C140" s="161"/>
      <c r="D140" s="36"/>
      <c r="E140" s="36">
        <v>3</v>
      </c>
      <c r="F140" s="36">
        <v>0</v>
      </c>
      <c r="G140" s="36">
        <v>8</v>
      </c>
      <c r="H140" s="91"/>
      <c r="I140" s="89"/>
    </row>
    <row r="141" spans="1:9" ht="30" customHeight="1">
      <c r="A141" s="36"/>
      <c r="B141" s="159" t="s">
        <v>58</v>
      </c>
      <c r="C141" s="159"/>
      <c r="D141" s="36"/>
      <c r="E141" s="36">
        <v>3</v>
      </c>
      <c r="F141" s="36">
        <v>0</v>
      </c>
      <c r="G141" s="36">
        <v>9</v>
      </c>
      <c r="H141" s="91"/>
      <c r="I141" s="89"/>
    </row>
    <row r="142" spans="1:9" ht="28.5" customHeight="1">
      <c r="A142" s="36"/>
      <c r="B142" s="159" t="s">
        <v>59</v>
      </c>
      <c r="C142" s="159"/>
      <c r="D142" s="36"/>
      <c r="E142" s="36">
        <v>3</v>
      </c>
      <c r="F142" s="36">
        <v>1</v>
      </c>
      <c r="G142" s="36">
        <v>0</v>
      </c>
      <c r="H142" s="91"/>
      <c r="I142" s="89"/>
    </row>
    <row r="143" spans="1:9" ht="16.5" customHeight="1">
      <c r="A143" s="36"/>
      <c r="B143" s="161" t="s">
        <v>263</v>
      </c>
      <c r="C143" s="161"/>
      <c r="D143" s="36"/>
      <c r="E143" s="36"/>
      <c r="F143" s="36"/>
      <c r="G143" s="36"/>
      <c r="H143" s="91"/>
      <c r="I143" s="89"/>
    </row>
    <row r="144" spans="1:9" ht="16.5" customHeight="1">
      <c r="A144" s="36"/>
      <c r="B144" s="159" t="s">
        <v>60</v>
      </c>
      <c r="C144" s="159"/>
      <c r="D144" s="36"/>
      <c r="E144" s="36">
        <v>3</v>
      </c>
      <c r="F144" s="36">
        <v>1</v>
      </c>
      <c r="G144" s="36">
        <v>1</v>
      </c>
      <c r="H144" s="91">
        <v>2053719</v>
      </c>
      <c r="I144" s="86"/>
    </row>
    <row r="145" spans="1:9" ht="26.25" customHeight="1">
      <c r="A145" s="36"/>
      <c r="B145" s="159" t="s">
        <v>61</v>
      </c>
      <c r="C145" s="159"/>
      <c r="D145" s="36"/>
      <c r="E145" s="36">
        <v>3</v>
      </c>
      <c r="F145" s="36">
        <v>1</v>
      </c>
      <c r="G145" s="36">
        <v>2</v>
      </c>
      <c r="H145" s="91"/>
      <c r="I145" s="86">
        <v>1480079</v>
      </c>
    </row>
    <row r="146" spans="1:9" ht="27" customHeight="1">
      <c r="A146" s="36">
        <v>723</v>
      </c>
      <c r="B146" s="161" t="s">
        <v>264</v>
      </c>
      <c r="C146" s="161"/>
      <c r="D146" s="36"/>
      <c r="E146" s="36">
        <v>3</v>
      </c>
      <c r="F146" s="36">
        <v>1</v>
      </c>
      <c r="G146" s="36">
        <v>3</v>
      </c>
      <c r="H146" s="91"/>
      <c r="I146" s="89"/>
    </row>
    <row r="147" spans="1:9" ht="12.75">
      <c r="A147" s="37"/>
      <c r="B147" s="38"/>
      <c r="C147" s="38"/>
      <c r="D147" s="37"/>
      <c r="E147" s="37"/>
      <c r="F147" s="37"/>
      <c r="G147" s="37"/>
      <c r="H147" s="92"/>
      <c r="I147" s="90"/>
    </row>
    <row r="148" spans="1:9" ht="27.75" customHeight="1">
      <c r="A148" s="36"/>
      <c r="B148" s="159" t="s">
        <v>265</v>
      </c>
      <c r="C148" s="159"/>
      <c r="D148" s="36"/>
      <c r="E148" s="36"/>
      <c r="F148" s="36"/>
      <c r="G148" s="36"/>
      <c r="H148" s="91"/>
      <c r="I148" s="89"/>
    </row>
    <row r="149" spans="1:9" ht="26.25" customHeight="1">
      <c r="A149" s="36"/>
      <c r="B149" s="161" t="s">
        <v>266</v>
      </c>
      <c r="C149" s="161"/>
      <c r="D149" s="36"/>
      <c r="E149" s="36">
        <v>3</v>
      </c>
      <c r="F149" s="36">
        <v>1</v>
      </c>
      <c r="G149" s="36">
        <v>4</v>
      </c>
      <c r="H149" s="91"/>
      <c r="I149" s="89"/>
    </row>
    <row r="150" spans="1:9" ht="26.25" customHeight="1">
      <c r="A150" s="36"/>
      <c r="B150" s="161" t="s">
        <v>267</v>
      </c>
      <c r="C150" s="161"/>
      <c r="D150" s="36"/>
      <c r="E150" s="36">
        <v>3</v>
      </c>
      <c r="F150" s="36">
        <v>1</v>
      </c>
      <c r="G150" s="36">
        <v>5</v>
      </c>
      <c r="H150" s="91"/>
      <c r="I150" s="89"/>
    </row>
    <row r="151" spans="1:9" ht="38.25" customHeight="1">
      <c r="A151" s="36"/>
      <c r="B151" s="161" t="s">
        <v>268</v>
      </c>
      <c r="C151" s="161"/>
      <c r="D151" s="36"/>
      <c r="E151" s="36">
        <v>3</v>
      </c>
      <c r="F151" s="36">
        <v>1</v>
      </c>
      <c r="G151" s="36">
        <v>6</v>
      </c>
      <c r="H151" s="91"/>
      <c r="I151" s="89"/>
    </row>
    <row r="152" spans="1:9" ht="29.25" customHeight="1">
      <c r="A152" s="36"/>
      <c r="B152" s="161" t="s">
        <v>269</v>
      </c>
      <c r="C152" s="161"/>
      <c r="D152" s="36"/>
      <c r="E152" s="36">
        <v>3</v>
      </c>
      <c r="F152" s="36">
        <v>1</v>
      </c>
      <c r="G152" s="36">
        <v>7</v>
      </c>
      <c r="H152" s="91"/>
      <c r="I152" s="89"/>
    </row>
    <row r="153" spans="1:9" ht="27.75" customHeight="1">
      <c r="A153" s="36"/>
      <c r="B153" s="161" t="s">
        <v>270</v>
      </c>
      <c r="C153" s="161"/>
      <c r="D153" s="36"/>
      <c r="E153" s="36">
        <v>3</v>
      </c>
      <c r="F153" s="36">
        <v>1</v>
      </c>
      <c r="G153" s="36">
        <v>8</v>
      </c>
      <c r="H153" s="91"/>
      <c r="I153" s="89"/>
    </row>
    <row r="154" spans="1:9" ht="27.75" customHeight="1">
      <c r="A154" s="36"/>
      <c r="B154" s="161" t="s">
        <v>271</v>
      </c>
      <c r="C154" s="161"/>
      <c r="D154" s="36"/>
      <c r="E154" s="36">
        <v>3</v>
      </c>
      <c r="F154" s="36">
        <v>1</v>
      </c>
      <c r="G154" s="36">
        <v>9</v>
      </c>
      <c r="H154" s="91"/>
      <c r="I154" s="89"/>
    </row>
    <row r="155" spans="1:9" ht="27.75" customHeight="1">
      <c r="A155" s="36"/>
      <c r="B155" s="161" t="s">
        <v>272</v>
      </c>
      <c r="C155" s="161"/>
      <c r="D155" s="36"/>
      <c r="E155" s="36">
        <v>3</v>
      </c>
      <c r="F155" s="36">
        <v>2</v>
      </c>
      <c r="G155" s="36">
        <v>0</v>
      </c>
      <c r="H155" s="91"/>
      <c r="I155" s="89"/>
    </row>
    <row r="156" spans="1:9" ht="31.5" customHeight="1">
      <c r="A156" s="36"/>
      <c r="B156" s="161" t="s">
        <v>273</v>
      </c>
      <c r="C156" s="161"/>
      <c r="D156" s="36"/>
      <c r="E156" s="36">
        <v>3</v>
      </c>
      <c r="F156" s="36">
        <v>2</v>
      </c>
      <c r="G156" s="36">
        <v>1</v>
      </c>
      <c r="H156" s="91"/>
      <c r="I156" s="89"/>
    </row>
    <row r="157" spans="1:9" ht="39.75" customHeight="1">
      <c r="A157" s="36"/>
      <c r="B157" s="161" t="s">
        <v>274</v>
      </c>
      <c r="C157" s="161"/>
      <c r="D157" s="36"/>
      <c r="E157" s="36">
        <v>3</v>
      </c>
      <c r="F157" s="36">
        <v>2</v>
      </c>
      <c r="G157" s="36">
        <v>2</v>
      </c>
      <c r="H157" s="91"/>
      <c r="I157" s="89"/>
    </row>
    <row r="158" spans="1:9" ht="29.25" customHeight="1">
      <c r="A158" s="36"/>
      <c r="B158" s="161" t="s">
        <v>275</v>
      </c>
      <c r="C158" s="161"/>
      <c r="D158" s="36"/>
      <c r="E158" s="36">
        <v>3</v>
      </c>
      <c r="F158" s="36">
        <v>2</v>
      </c>
      <c r="G158" s="36">
        <v>3</v>
      </c>
      <c r="H158" s="91"/>
      <c r="I158" s="89"/>
    </row>
    <row r="159" spans="1:9" ht="28.5" customHeight="1">
      <c r="A159" s="36"/>
      <c r="B159" s="161" t="s">
        <v>276</v>
      </c>
      <c r="C159" s="161"/>
      <c r="D159" s="36"/>
      <c r="E159" s="36">
        <v>3</v>
      </c>
      <c r="F159" s="36">
        <v>2</v>
      </c>
      <c r="G159" s="36">
        <v>4</v>
      </c>
      <c r="H159" s="91"/>
      <c r="I159" s="89"/>
    </row>
    <row r="160" spans="1:9" ht="28.5" customHeight="1">
      <c r="A160" s="36"/>
      <c r="B160" s="161" t="s">
        <v>277</v>
      </c>
      <c r="C160" s="161"/>
      <c r="D160" s="36"/>
      <c r="E160" s="36">
        <v>3</v>
      </c>
      <c r="F160" s="36">
        <v>2</v>
      </c>
      <c r="G160" s="36">
        <v>5</v>
      </c>
      <c r="H160" s="91"/>
      <c r="I160" s="89"/>
    </row>
    <row r="161" spans="1:9" ht="27.75" customHeight="1">
      <c r="A161" s="36"/>
      <c r="B161" s="161" t="s">
        <v>278</v>
      </c>
      <c r="C161" s="161"/>
      <c r="D161" s="36"/>
      <c r="E161" s="36">
        <v>3</v>
      </c>
      <c r="F161" s="36">
        <v>2</v>
      </c>
      <c r="G161" s="36">
        <v>6</v>
      </c>
      <c r="H161" s="91"/>
      <c r="I161" s="89"/>
    </row>
    <row r="162" spans="1:9" ht="29.25" customHeight="1">
      <c r="A162" s="36"/>
      <c r="B162" s="159" t="s">
        <v>62</v>
      </c>
      <c r="C162" s="159"/>
      <c r="D162" s="36"/>
      <c r="E162" s="36">
        <v>3</v>
      </c>
      <c r="F162" s="36">
        <v>2</v>
      </c>
      <c r="G162" s="36">
        <v>7</v>
      </c>
      <c r="H162" s="91"/>
      <c r="I162" s="89"/>
    </row>
    <row r="163" spans="1:9" ht="29.25" customHeight="1">
      <c r="A163" s="36"/>
      <c r="B163" s="159" t="s">
        <v>63</v>
      </c>
      <c r="C163" s="159"/>
      <c r="D163" s="36"/>
      <c r="E163" s="36">
        <v>3</v>
      </c>
      <c r="F163" s="36">
        <v>2</v>
      </c>
      <c r="G163" s="36">
        <v>8</v>
      </c>
      <c r="H163" s="91"/>
      <c r="I163" s="89"/>
    </row>
    <row r="164" spans="1:9" ht="27.75" customHeight="1">
      <c r="A164" s="36" t="s">
        <v>279</v>
      </c>
      <c r="B164" s="161" t="s">
        <v>280</v>
      </c>
      <c r="C164" s="161"/>
      <c r="D164" s="36"/>
      <c r="E164" s="36">
        <v>3</v>
      </c>
      <c r="F164" s="36">
        <v>2</v>
      </c>
      <c r="G164" s="36">
        <v>9</v>
      </c>
      <c r="H164" s="91"/>
      <c r="I164" s="89"/>
    </row>
    <row r="165" spans="1:9" ht="33" customHeight="1">
      <c r="A165" s="36"/>
      <c r="B165" s="159" t="s">
        <v>64</v>
      </c>
      <c r="C165" s="159"/>
      <c r="D165" s="36"/>
      <c r="E165" s="36">
        <v>3</v>
      </c>
      <c r="F165" s="36">
        <v>3</v>
      </c>
      <c r="G165" s="36">
        <v>0</v>
      </c>
      <c r="H165" s="91"/>
      <c r="I165" s="89"/>
    </row>
    <row r="166" spans="1:9" ht="27.75" customHeight="1">
      <c r="A166" s="36"/>
      <c r="B166" s="159" t="s">
        <v>65</v>
      </c>
      <c r="C166" s="159"/>
      <c r="D166" s="36"/>
      <c r="E166" s="36">
        <v>3</v>
      </c>
      <c r="F166" s="36">
        <v>3</v>
      </c>
      <c r="G166" s="36">
        <v>1</v>
      </c>
      <c r="H166" s="91"/>
      <c r="I166" s="89"/>
    </row>
    <row r="167" spans="1:9" ht="12.75">
      <c r="A167" s="37"/>
      <c r="B167" s="38"/>
      <c r="C167" s="38"/>
      <c r="D167" s="37"/>
      <c r="E167" s="37"/>
      <c r="F167" s="37"/>
      <c r="G167" s="37"/>
      <c r="H167" s="92"/>
      <c r="I167" s="90"/>
    </row>
    <row r="168" spans="1:9" ht="27.75" customHeight="1">
      <c r="A168" s="36"/>
      <c r="B168" s="159" t="s">
        <v>66</v>
      </c>
      <c r="C168" s="159"/>
      <c r="D168" s="36"/>
      <c r="E168" s="36">
        <v>3</v>
      </c>
      <c r="F168" s="36">
        <v>3</v>
      </c>
      <c r="G168" s="36">
        <v>2</v>
      </c>
      <c r="H168" s="91">
        <v>2053719</v>
      </c>
      <c r="I168" s="86"/>
    </row>
    <row r="169" spans="1:9" ht="28.5" customHeight="1">
      <c r="A169" s="36"/>
      <c r="B169" s="159" t="s">
        <v>67</v>
      </c>
      <c r="C169" s="159"/>
      <c r="D169" s="36"/>
      <c r="E169" s="36">
        <v>3</v>
      </c>
      <c r="F169" s="36">
        <v>3</v>
      </c>
      <c r="G169" s="36">
        <v>3</v>
      </c>
      <c r="H169" s="91"/>
      <c r="I169" s="86">
        <v>1480079</v>
      </c>
    </row>
    <row r="170" spans="1:9" ht="12.75">
      <c r="A170" s="37"/>
      <c r="B170" s="38"/>
      <c r="C170" s="38"/>
      <c r="D170" s="37"/>
      <c r="E170" s="37"/>
      <c r="F170" s="37"/>
      <c r="G170" s="37"/>
      <c r="H170" s="92"/>
      <c r="I170" s="90"/>
    </row>
    <row r="171" spans="1:9" ht="27.75" customHeight="1">
      <c r="A171" s="36"/>
      <c r="B171" s="161" t="s">
        <v>281</v>
      </c>
      <c r="C171" s="161"/>
      <c r="D171" s="36"/>
      <c r="E171" s="36">
        <v>3</v>
      </c>
      <c r="F171" s="36">
        <v>3</v>
      </c>
      <c r="G171" s="36">
        <v>4</v>
      </c>
      <c r="H171" s="91">
        <v>2053719</v>
      </c>
      <c r="I171" s="89">
        <v>-1480079</v>
      </c>
    </row>
    <row r="172" spans="1:9" ht="12.75">
      <c r="A172" s="36"/>
      <c r="B172" s="161" t="s">
        <v>282</v>
      </c>
      <c r="C172" s="161"/>
      <c r="D172" s="36"/>
      <c r="E172" s="36">
        <v>3</v>
      </c>
      <c r="F172" s="36">
        <v>3</v>
      </c>
      <c r="G172" s="36">
        <v>5</v>
      </c>
      <c r="H172" s="91">
        <v>2053719</v>
      </c>
      <c r="I172" s="89">
        <v>-1480079</v>
      </c>
    </row>
    <row r="173" spans="1:9" ht="18.75" customHeight="1">
      <c r="A173" s="36"/>
      <c r="B173" s="161" t="s">
        <v>283</v>
      </c>
      <c r="C173" s="161"/>
      <c r="D173" s="36"/>
      <c r="E173" s="36">
        <v>3</v>
      </c>
      <c r="F173" s="36">
        <v>3</v>
      </c>
      <c r="G173" s="36">
        <v>6</v>
      </c>
      <c r="H173" s="91"/>
      <c r="I173" s="89"/>
    </row>
    <row r="174" spans="1:9" ht="30.75" customHeight="1">
      <c r="A174" s="36"/>
      <c r="B174" s="161" t="s">
        <v>284</v>
      </c>
      <c r="C174" s="161"/>
      <c r="D174" s="36"/>
      <c r="E174" s="36">
        <v>3</v>
      </c>
      <c r="F174" s="36">
        <v>3</v>
      </c>
      <c r="G174" s="36">
        <v>7</v>
      </c>
      <c r="H174" s="91">
        <v>2053719</v>
      </c>
      <c r="I174" s="89">
        <v>-1480079</v>
      </c>
    </row>
    <row r="175" spans="1:9" ht="12.75">
      <c r="A175" s="36"/>
      <c r="B175" s="161" t="s">
        <v>282</v>
      </c>
      <c r="C175" s="161"/>
      <c r="D175" s="36"/>
      <c r="E175" s="36">
        <v>3</v>
      </c>
      <c r="F175" s="36">
        <v>3</v>
      </c>
      <c r="G175" s="36">
        <v>8</v>
      </c>
      <c r="H175" s="91">
        <v>2053719</v>
      </c>
      <c r="I175" s="89">
        <v>-1480079</v>
      </c>
    </row>
    <row r="176" spans="1:9" ht="12.75">
      <c r="A176" s="36"/>
      <c r="B176" s="161" t="s">
        <v>283</v>
      </c>
      <c r="C176" s="161"/>
      <c r="D176" s="36"/>
      <c r="E176" s="36">
        <v>3</v>
      </c>
      <c r="F176" s="36">
        <v>3</v>
      </c>
      <c r="G176" s="36">
        <v>9</v>
      </c>
      <c r="H176" s="91"/>
      <c r="I176" s="89"/>
    </row>
    <row r="177" spans="1:9" ht="12.75">
      <c r="A177" s="36"/>
      <c r="B177" s="161" t="s">
        <v>285</v>
      </c>
      <c r="C177" s="161"/>
      <c r="D177" s="36"/>
      <c r="E177" s="36">
        <v>3</v>
      </c>
      <c r="F177" s="36">
        <v>4</v>
      </c>
      <c r="G177" s="36">
        <v>0</v>
      </c>
      <c r="H177" s="91"/>
      <c r="I177" s="89"/>
    </row>
    <row r="178" spans="1:9" ht="12.75">
      <c r="A178" s="36"/>
      <c r="B178" s="161" t="s">
        <v>286</v>
      </c>
      <c r="C178" s="161"/>
      <c r="D178" s="36"/>
      <c r="E178" s="36">
        <v>3</v>
      </c>
      <c r="F178" s="36">
        <v>4</v>
      </c>
      <c r="G178" s="36">
        <v>1</v>
      </c>
      <c r="H178" s="91"/>
      <c r="I178" s="89"/>
    </row>
    <row r="179" spans="1:9" ht="12.75">
      <c r="A179" s="36"/>
      <c r="B179" s="161" t="s">
        <v>287</v>
      </c>
      <c r="C179" s="161"/>
      <c r="D179" s="36"/>
      <c r="E179" s="36">
        <v>3</v>
      </c>
      <c r="F179" s="36">
        <v>4</v>
      </c>
      <c r="G179" s="36">
        <v>2</v>
      </c>
      <c r="H179" s="91"/>
      <c r="I179" s="89"/>
    </row>
    <row r="180" spans="1:9" ht="12.75">
      <c r="A180" s="37"/>
      <c r="B180" s="38"/>
      <c r="C180" s="38"/>
      <c r="D180" s="37"/>
      <c r="E180" s="37"/>
      <c r="F180" s="37"/>
      <c r="G180" s="37"/>
      <c r="H180" s="92"/>
      <c r="I180" s="90"/>
    </row>
    <row r="181" spans="1:9" ht="12.75">
      <c r="A181" s="36"/>
      <c r="B181" s="161" t="s">
        <v>288</v>
      </c>
      <c r="C181" s="161"/>
      <c r="D181" s="36"/>
      <c r="E181" s="36"/>
      <c r="F181" s="36"/>
      <c r="G181" s="36"/>
      <c r="H181" s="91"/>
      <c r="I181" s="89"/>
    </row>
    <row r="182" spans="1:9" ht="14.25" customHeight="1">
      <c r="A182" s="36"/>
      <c r="B182" s="161" t="s">
        <v>289</v>
      </c>
      <c r="C182" s="161"/>
      <c r="D182" s="36"/>
      <c r="E182" s="36">
        <v>3</v>
      </c>
      <c r="F182" s="36">
        <v>4</v>
      </c>
      <c r="G182" s="36">
        <v>3</v>
      </c>
      <c r="H182" s="91">
        <v>653</v>
      </c>
      <c r="I182" s="89">
        <v>685</v>
      </c>
    </row>
    <row r="183" spans="1:9" ht="16.5" customHeight="1">
      <c r="A183" s="36"/>
      <c r="B183" s="161" t="s">
        <v>290</v>
      </c>
      <c r="C183" s="161"/>
      <c r="D183" s="36"/>
      <c r="E183" s="36">
        <v>3</v>
      </c>
      <c r="F183" s="36">
        <v>4</v>
      </c>
      <c r="G183" s="36">
        <v>4</v>
      </c>
      <c r="H183" s="91">
        <v>653</v>
      </c>
      <c r="I183" s="89">
        <v>685</v>
      </c>
    </row>
    <row r="186" spans="1:9" ht="12.75">
      <c r="A186" s="183" t="s">
        <v>630</v>
      </c>
      <c r="B186" s="183"/>
      <c r="C186" s="135" t="s">
        <v>616</v>
      </c>
      <c r="D186" s="135"/>
      <c r="E186" s="135"/>
      <c r="F186" s="135"/>
      <c r="G186" s="31"/>
      <c r="I186" s="85" t="s">
        <v>291</v>
      </c>
    </row>
    <row r="187" spans="1:9" ht="12.75">
      <c r="A187" s="183" t="s">
        <v>629</v>
      </c>
      <c r="B187" s="183"/>
      <c r="C187" s="135" t="s">
        <v>587</v>
      </c>
      <c r="D187" s="135"/>
      <c r="E187" s="135"/>
      <c r="F187" s="135"/>
      <c r="G187" s="31"/>
      <c r="H187" s="85" t="s">
        <v>292</v>
      </c>
      <c r="I187" s="72" t="s">
        <v>586</v>
      </c>
    </row>
    <row r="188" spans="3:6" ht="12.75">
      <c r="C188" s="135" t="s">
        <v>617</v>
      </c>
      <c r="D188" s="135"/>
      <c r="E188" s="135"/>
      <c r="F188" s="135"/>
    </row>
  </sheetData>
  <sheetProtection/>
  <mergeCells count="207"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H126:H127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A126:A127"/>
    <mergeCell ref="B126:C126"/>
    <mergeCell ref="D126:D127"/>
    <mergeCell ref="E126:E127"/>
    <mergeCell ref="F126:F127"/>
    <mergeCell ref="G126:G127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25:C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34:C34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23:C23"/>
    <mergeCell ref="B24:C24"/>
    <mergeCell ref="B29:C29"/>
    <mergeCell ref="B30:C30"/>
    <mergeCell ref="B31:C31"/>
    <mergeCell ref="B32:C32"/>
    <mergeCell ref="B35:C35"/>
    <mergeCell ref="B36:C36"/>
    <mergeCell ref="H15:I16"/>
    <mergeCell ref="E16:G16"/>
    <mergeCell ref="B25:C25"/>
    <mergeCell ref="B26:C26"/>
    <mergeCell ref="B27:C27"/>
    <mergeCell ref="B28:C28"/>
    <mergeCell ref="B21:C21"/>
    <mergeCell ref="B22:C22"/>
    <mergeCell ref="C13:G13"/>
    <mergeCell ref="B15:C18"/>
    <mergeCell ref="E15:G15"/>
    <mergeCell ref="I126:I127"/>
    <mergeCell ref="I124:I125"/>
    <mergeCell ref="B19:C19"/>
    <mergeCell ref="E19:G19"/>
    <mergeCell ref="B20:C20"/>
    <mergeCell ref="E20:G20"/>
    <mergeCell ref="B33:C33"/>
    <mergeCell ref="C186:F186"/>
    <mergeCell ref="C187:F187"/>
    <mergeCell ref="C188:F188"/>
    <mergeCell ref="E17:G17"/>
    <mergeCell ref="E18:G18"/>
    <mergeCell ref="B5:I5"/>
    <mergeCell ref="B6:I6"/>
    <mergeCell ref="B7:I7"/>
    <mergeCell ref="A11:I11"/>
    <mergeCell ref="A12:I12"/>
  </mergeCells>
  <printOptions horizontalCentered="1"/>
  <pageMargins left="0.3937007874015748" right="0.35433070866141736" top="0.69" bottom="0.4330708661417323" header="0.45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3"/>
  <sheetViews>
    <sheetView zoomScalePageLayoutView="0" workbookViewId="0" topLeftCell="A1">
      <selection activeCell="B162" sqref="B162:C162"/>
    </sheetView>
  </sheetViews>
  <sheetFormatPr defaultColWidth="9.00390625" defaultRowHeight="12.75"/>
  <cols>
    <col min="1" max="1" width="15.125" style="95" customWidth="1"/>
    <col min="2" max="2" width="43.875" style="95" customWidth="1"/>
    <col min="3" max="3" width="9.125" style="95" customWidth="1"/>
    <col min="4" max="4" width="3.00390625" style="95" customWidth="1"/>
    <col min="5" max="5" width="3.625" style="95" customWidth="1"/>
    <col min="6" max="6" width="3.75390625" style="95" customWidth="1"/>
    <col min="7" max="7" width="13.75390625" style="95" customWidth="1"/>
    <col min="8" max="8" width="15.875" style="95" customWidth="1"/>
    <col min="9" max="9" width="15.625" style="95" customWidth="1"/>
    <col min="10" max="10" width="21.25390625" style="95" customWidth="1"/>
    <col min="11" max="12" width="9.125" style="95" customWidth="1"/>
    <col min="13" max="13" width="11.375" style="95" bestFit="1" customWidth="1"/>
    <col min="14" max="16384" width="9.125" style="95" customWidth="1"/>
  </cols>
  <sheetData>
    <row r="1" ht="13.5">
      <c r="J1" s="96" t="s">
        <v>85</v>
      </c>
    </row>
    <row r="2" spans="1:10" ht="13.5">
      <c r="A2" s="97"/>
      <c r="B2" s="98"/>
      <c r="J2" s="99" t="s">
        <v>116</v>
      </c>
    </row>
    <row r="3" spans="1:10" ht="12.75" customHeight="1">
      <c r="A3" s="100" t="s">
        <v>293</v>
      </c>
      <c r="B3" s="190" t="s">
        <v>588</v>
      </c>
      <c r="C3" s="191"/>
      <c r="D3" s="191"/>
      <c r="E3" s="191"/>
      <c r="F3" s="191"/>
      <c r="G3" s="191"/>
      <c r="H3" s="191"/>
      <c r="I3" s="191"/>
      <c r="J3" s="192"/>
    </row>
    <row r="4" spans="1:10" ht="12.75" customHeight="1">
      <c r="A4" s="100" t="s">
        <v>137</v>
      </c>
      <c r="B4" s="190" t="s">
        <v>573</v>
      </c>
      <c r="C4" s="191"/>
      <c r="D4" s="191"/>
      <c r="E4" s="191"/>
      <c r="F4" s="191"/>
      <c r="G4" s="191"/>
      <c r="H4" s="191"/>
      <c r="I4" s="191"/>
      <c r="J4" s="192"/>
    </row>
    <row r="5" spans="1:10" ht="12.75">
      <c r="A5" s="100" t="s">
        <v>138</v>
      </c>
      <c r="B5" s="193" t="s">
        <v>589</v>
      </c>
      <c r="C5" s="191"/>
      <c r="D5" s="191"/>
      <c r="E5" s="191"/>
      <c r="F5" s="191"/>
      <c r="G5" s="191"/>
      <c r="H5" s="191"/>
      <c r="I5" s="191"/>
      <c r="J5" s="192"/>
    </row>
    <row r="6" spans="1:10" ht="12.75" customHeight="1">
      <c r="A6" s="100" t="s">
        <v>139</v>
      </c>
      <c r="B6" s="193" t="s">
        <v>590</v>
      </c>
      <c r="C6" s="191"/>
      <c r="D6" s="191"/>
      <c r="E6" s="191"/>
      <c r="F6" s="191"/>
      <c r="G6" s="191"/>
      <c r="H6" s="191"/>
      <c r="I6" s="191"/>
      <c r="J6" s="192"/>
    </row>
    <row r="7" spans="1:10" ht="12.75" customHeight="1">
      <c r="A7" s="100" t="s">
        <v>140</v>
      </c>
      <c r="B7" s="193" t="s">
        <v>590</v>
      </c>
      <c r="C7" s="191"/>
      <c r="D7" s="191"/>
      <c r="E7" s="191"/>
      <c r="F7" s="191"/>
      <c r="G7" s="191"/>
      <c r="H7" s="191"/>
      <c r="I7" s="191"/>
      <c r="J7" s="192"/>
    </row>
    <row r="8" spans="1:9" ht="12.75">
      <c r="A8" s="97"/>
      <c r="B8" s="101"/>
      <c r="C8" s="101"/>
      <c r="D8" s="101"/>
      <c r="E8" s="101"/>
      <c r="F8" s="101"/>
      <c r="G8" s="101"/>
      <c r="H8" s="200"/>
      <c r="I8" s="200"/>
    </row>
    <row r="9" spans="2:9" ht="12.75">
      <c r="B9" s="101"/>
      <c r="C9" s="101"/>
      <c r="D9" s="101"/>
      <c r="E9" s="101"/>
      <c r="F9" s="101"/>
      <c r="G9" s="101"/>
      <c r="H9" s="200"/>
      <c r="I9" s="200"/>
    </row>
    <row r="11" spans="1:10" ht="14.25" thickBot="1">
      <c r="A11" s="201" t="s">
        <v>115</v>
      </c>
      <c r="B11" s="201"/>
      <c r="C11" s="201"/>
      <c r="D11" s="201"/>
      <c r="E11" s="201"/>
      <c r="F11" s="201"/>
      <c r="G11" s="201"/>
      <c r="H11" s="201"/>
      <c r="I11" s="201"/>
      <c r="J11" s="201"/>
    </row>
    <row r="12" spans="1:10" ht="12.75" customHeight="1" thickTop="1">
      <c r="A12" s="102"/>
      <c r="B12" s="102"/>
      <c r="C12" s="205"/>
      <c r="D12" s="205"/>
      <c r="E12" s="205"/>
      <c r="F12" s="205"/>
      <c r="G12" s="205"/>
      <c r="H12" s="205"/>
      <c r="I12" s="102"/>
      <c r="J12" s="102"/>
    </row>
    <row r="13" ht="12.75">
      <c r="J13" s="95" t="s">
        <v>295</v>
      </c>
    </row>
    <row r="14" spans="1:10" ht="12.75" customHeight="1">
      <c r="A14" s="211" t="s">
        <v>79</v>
      </c>
      <c r="B14" s="202" t="s">
        <v>142</v>
      </c>
      <c r="C14" s="211" t="s">
        <v>143</v>
      </c>
      <c r="D14" s="197" t="s">
        <v>127</v>
      </c>
      <c r="E14" s="198"/>
      <c r="F14" s="199"/>
      <c r="G14" s="197" t="s">
        <v>296</v>
      </c>
      <c r="H14" s="197"/>
      <c r="I14" s="197"/>
      <c r="J14" s="103" t="s">
        <v>296</v>
      </c>
    </row>
    <row r="15" spans="1:10" ht="12.75" customHeight="1">
      <c r="A15" s="212"/>
      <c r="B15" s="203"/>
      <c r="C15" s="212"/>
      <c r="D15" s="221" t="s">
        <v>145</v>
      </c>
      <c r="E15" s="219"/>
      <c r="F15" s="220"/>
      <c r="G15" s="221" t="s">
        <v>297</v>
      </c>
      <c r="H15" s="221"/>
      <c r="I15" s="221"/>
      <c r="J15" s="104" t="s">
        <v>298</v>
      </c>
    </row>
    <row r="16" spans="1:10" ht="12.75">
      <c r="A16" s="217"/>
      <c r="B16" s="203"/>
      <c r="C16" s="212"/>
      <c r="D16" s="209"/>
      <c r="E16" s="219"/>
      <c r="F16" s="220"/>
      <c r="G16" s="209"/>
      <c r="H16" s="209"/>
      <c r="I16" s="209"/>
      <c r="J16" s="104" t="s">
        <v>299</v>
      </c>
    </row>
    <row r="17" spans="1:10" ht="12.75">
      <c r="A17" s="217"/>
      <c r="B17" s="203"/>
      <c r="C17" s="212"/>
      <c r="D17" s="209"/>
      <c r="E17" s="219"/>
      <c r="F17" s="220"/>
      <c r="G17" s="206"/>
      <c r="H17" s="206"/>
      <c r="I17" s="206"/>
      <c r="J17" s="105"/>
    </row>
    <row r="18" spans="1:10" ht="25.5">
      <c r="A18" s="218"/>
      <c r="B18" s="204"/>
      <c r="C18" s="213"/>
      <c r="D18" s="206"/>
      <c r="E18" s="207"/>
      <c r="F18" s="208"/>
      <c r="G18" s="106" t="s">
        <v>300</v>
      </c>
      <c r="H18" s="107" t="s">
        <v>301</v>
      </c>
      <c r="I18" s="107" t="s">
        <v>302</v>
      </c>
      <c r="J18" s="108"/>
    </row>
    <row r="19" spans="1:10" ht="12.75">
      <c r="A19" s="109"/>
      <c r="B19" s="107">
        <v>2</v>
      </c>
      <c r="C19" s="107">
        <v>3</v>
      </c>
      <c r="D19" s="196">
        <v>4</v>
      </c>
      <c r="E19" s="196"/>
      <c r="F19" s="196"/>
      <c r="G19" s="109">
        <v>5</v>
      </c>
      <c r="H19" s="109">
        <v>6</v>
      </c>
      <c r="I19" s="109">
        <v>7</v>
      </c>
      <c r="J19" s="109">
        <v>8</v>
      </c>
    </row>
    <row r="20" spans="1:10" ht="13.5">
      <c r="A20" s="109"/>
      <c r="B20" s="110" t="s">
        <v>117</v>
      </c>
      <c r="C20" s="109"/>
      <c r="D20" s="210"/>
      <c r="E20" s="210"/>
      <c r="F20" s="210"/>
      <c r="G20" s="111"/>
      <c r="H20" s="111"/>
      <c r="I20" s="111"/>
      <c r="J20" s="112"/>
    </row>
    <row r="21" spans="1:10" ht="27" customHeight="1">
      <c r="A21" s="109"/>
      <c r="B21" s="110" t="s">
        <v>592</v>
      </c>
      <c r="C21" s="109"/>
      <c r="D21" s="109">
        <v>0</v>
      </c>
      <c r="E21" s="109">
        <v>0</v>
      </c>
      <c r="F21" s="109">
        <v>1</v>
      </c>
      <c r="G21" s="113">
        <v>223616431</v>
      </c>
      <c r="H21" s="113">
        <v>109774252</v>
      </c>
      <c r="I21" s="114">
        <v>113842179</v>
      </c>
      <c r="J21" s="120">
        <f>SUM(J22,J28,J34,J35,J40,J41,J50,J53)</f>
        <v>115022666</v>
      </c>
    </row>
    <row r="22" spans="1:10" ht="12.75" customHeight="1">
      <c r="A22" s="116" t="s">
        <v>303</v>
      </c>
      <c r="B22" s="110" t="s">
        <v>593</v>
      </c>
      <c r="C22" s="109"/>
      <c r="D22" s="109">
        <v>0</v>
      </c>
      <c r="E22" s="109">
        <v>0</v>
      </c>
      <c r="F22" s="109">
        <v>2</v>
      </c>
      <c r="G22" s="113">
        <v>12472845</v>
      </c>
      <c r="H22" s="113">
        <v>10232479</v>
      </c>
      <c r="I22" s="114">
        <v>2240366</v>
      </c>
      <c r="J22" s="120">
        <f>SUM(J23:J27)</f>
        <v>2301939</v>
      </c>
    </row>
    <row r="23" spans="1:10" ht="12.75" customHeight="1">
      <c r="A23" s="116" t="s">
        <v>304</v>
      </c>
      <c r="B23" s="117" t="s">
        <v>305</v>
      </c>
      <c r="C23" s="109"/>
      <c r="D23" s="109">
        <v>0</v>
      </c>
      <c r="E23" s="109">
        <v>0</v>
      </c>
      <c r="F23" s="109">
        <v>3</v>
      </c>
      <c r="G23" s="113"/>
      <c r="H23" s="113"/>
      <c r="I23" s="114"/>
      <c r="J23" s="120"/>
    </row>
    <row r="24" spans="1:10" ht="12.75" customHeight="1">
      <c r="A24" s="116" t="s">
        <v>306</v>
      </c>
      <c r="B24" s="117" t="s">
        <v>307</v>
      </c>
      <c r="C24" s="109"/>
      <c r="D24" s="109">
        <v>0</v>
      </c>
      <c r="E24" s="109">
        <v>0</v>
      </c>
      <c r="F24" s="109">
        <v>4</v>
      </c>
      <c r="G24" s="113">
        <v>7218207</v>
      </c>
      <c r="H24" s="113">
        <v>6783008</v>
      </c>
      <c r="I24" s="114">
        <v>435199</v>
      </c>
      <c r="J24" s="120">
        <v>473572</v>
      </c>
    </row>
    <row r="25" spans="1:10" ht="12.75">
      <c r="A25" s="116" t="s">
        <v>308</v>
      </c>
      <c r="B25" s="117" t="s">
        <v>309</v>
      </c>
      <c r="C25" s="109"/>
      <c r="D25" s="109">
        <v>0</v>
      </c>
      <c r="E25" s="109">
        <v>0</v>
      </c>
      <c r="F25" s="109">
        <v>5</v>
      </c>
      <c r="G25" s="113"/>
      <c r="H25" s="113"/>
      <c r="I25" s="114"/>
      <c r="J25" s="120"/>
    </row>
    <row r="26" spans="1:10" ht="12.75" customHeight="1">
      <c r="A26" s="109" t="s">
        <v>310</v>
      </c>
      <c r="B26" s="117" t="s">
        <v>311</v>
      </c>
      <c r="C26" s="109"/>
      <c r="D26" s="109">
        <v>0</v>
      </c>
      <c r="E26" s="109">
        <v>0</v>
      </c>
      <c r="F26" s="109">
        <v>6</v>
      </c>
      <c r="G26" s="113">
        <v>4820667</v>
      </c>
      <c r="H26" s="113">
        <v>3449471</v>
      </c>
      <c r="I26" s="114">
        <v>1371196</v>
      </c>
      <c r="J26" s="120">
        <v>1412549</v>
      </c>
    </row>
    <row r="27" spans="1:10" ht="12.75" customHeight="1">
      <c r="A27" s="109" t="s">
        <v>312</v>
      </c>
      <c r="B27" s="117" t="s">
        <v>313</v>
      </c>
      <c r="C27" s="109"/>
      <c r="D27" s="109">
        <v>0</v>
      </c>
      <c r="E27" s="109">
        <v>0</v>
      </c>
      <c r="F27" s="109">
        <v>7</v>
      </c>
      <c r="G27" s="113">
        <v>433971</v>
      </c>
      <c r="H27" s="113"/>
      <c r="I27" s="114">
        <v>433971</v>
      </c>
      <c r="J27" s="120">
        <v>415818</v>
      </c>
    </row>
    <row r="28" spans="1:10" ht="12.75" customHeight="1">
      <c r="A28" s="116" t="s">
        <v>314</v>
      </c>
      <c r="B28" s="110" t="s">
        <v>594</v>
      </c>
      <c r="C28" s="109"/>
      <c r="D28" s="109">
        <v>0</v>
      </c>
      <c r="E28" s="109">
        <v>0</v>
      </c>
      <c r="F28" s="109">
        <v>8</v>
      </c>
      <c r="G28" s="113">
        <v>209310162</v>
      </c>
      <c r="H28" s="113">
        <v>99162058</v>
      </c>
      <c r="I28" s="114">
        <v>110148104</v>
      </c>
      <c r="J28" s="120">
        <f>SUM(J29:J33)</f>
        <v>111295327</v>
      </c>
    </row>
    <row r="29" spans="1:10" ht="12.75">
      <c r="A29" s="116" t="s">
        <v>315</v>
      </c>
      <c r="B29" s="117" t="s">
        <v>316</v>
      </c>
      <c r="C29" s="109"/>
      <c r="D29" s="109">
        <v>0</v>
      </c>
      <c r="E29" s="109">
        <v>0</v>
      </c>
      <c r="F29" s="109">
        <v>9</v>
      </c>
      <c r="G29" s="113">
        <v>2322522</v>
      </c>
      <c r="H29" s="113"/>
      <c r="I29" s="114">
        <v>2322522</v>
      </c>
      <c r="J29" s="120">
        <v>2322522</v>
      </c>
    </row>
    <row r="30" spans="1:10" ht="12.75" customHeight="1">
      <c r="A30" s="116" t="s">
        <v>317</v>
      </c>
      <c r="B30" s="117" t="s">
        <v>318</v>
      </c>
      <c r="C30" s="109"/>
      <c r="D30" s="109">
        <v>0</v>
      </c>
      <c r="E30" s="109">
        <v>1</v>
      </c>
      <c r="F30" s="109">
        <v>0</v>
      </c>
      <c r="G30" s="113">
        <v>94570649</v>
      </c>
      <c r="H30" s="113">
        <v>50156061</v>
      </c>
      <c r="I30" s="114">
        <v>44414588</v>
      </c>
      <c r="J30" s="120">
        <v>45069584</v>
      </c>
    </row>
    <row r="31" spans="1:10" ht="12.75" customHeight="1">
      <c r="A31" s="109" t="s">
        <v>319</v>
      </c>
      <c r="B31" s="117" t="s">
        <v>320</v>
      </c>
      <c r="C31" s="109"/>
      <c r="D31" s="109">
        <v>0</v>
      </c>
      <c r="E31" s="109">
        <v>1</v>
      </c>
      <c r="F31" s="109">
        <v>1</v>
      </c>
      <c r="G31" s="113">
        <v>74733962</v>
      </c>
      <c r="H31" s="113">
        <v>49005997</v>
      </c>
      <c r="I31" s="114">
        <v>25727965</v>
      </c>
      <c r="J31" s="120">
        <v>26908388</v>
      </c>
    </row>
    <row r="32" spans="1:10" ht="12.75" customHeight="1">
      <c r="A32" s="116" t="s">
        <v>321</v>
      </c>
      <c r="B32" s="117" t="s">
        <v>322</v>
      </c>
      <c r="C32" s="109"/>
      <c r="D32" s="109">
        <v>0</v>
      </c>
      <c r="E32" s="109">
        <v>1</v>
      </c>
      <c r="F32" s="109">
        <v>2</v>
      </c>
      <c r="G32" s="113"/>
      <c r="H32" s="113"/>
      <c r="I32" s="114"/>
      <c r="J32" s="120"/>
    </row>
    <row r="33" spans="1:10" ht="15.75" customHeight="1">
      <c r="A33" s="109" t="s">
        <v>323</v>
      </c>
      <c r="B33" s="117" t="s">
        <v>324</v>
      </c>
      <c r="C33" s="109"/>
      <c r="D33" s="109">
        <v>0</v>
      </c>
      <c r="E33" s="109">
        <v>1</v>
      </c>
      <c r="F33" s="109">
        <v>3</v>
      </c>
      <c r="G33" s="113">
        <v>37683029</v>
      </c>
      <c r="H33" s="113"/>
      <c r="I33" s="114">
        <v>37683029</v>
      </c>
      <c r="J33" s="120">
        <v>36994833</v>
      </c>
    </row>
    <row r="34" spans="1:10" ht="12.75" customHeight="1">
      <c r="A34" s="116" t="s">
        <v>325</v>
      </c>
      <c r="B34" s="110" t="s">
        <v>326</v>
      </c>
      <c r="C34" s="109"/>
      <c r="D34" s="109">
        <v>0</v>
      </c>
      <c r="E34" s="109">
        <v>1</v>
      </c>
      <c r="F34" s="109">
        <v>4</v>
      </c>
      <c r="G34" s="113"/>
      <c r="H34" s="113"/>
      <c r="I34" s="114"/>
      <c r="J34" s="120"/>
    </row>
    <row r="35" spans="1:10" ht="12.75" customHeight="1">
      <c r="A35" s="116" t="s">
        <v>327</v>
      </c>
      <c r="B35" s="110" t="s">
        <v>595</v>
      </c>
      <c r="C35" s="109"/>
      <c r="D35" s="109">
        <v>0</v>
      </c>
      <c r="E35" s="109">
        <v>1</v>
      </c>
      <c r="F35" s="109">
        <v>5</v>
      </c>
      <c r="G35" s="113"/>
      <c r="H35" s="113"/>
      <c r="I35" s="114"/>
      <c r="J35" s="120"/>
    </row>
    <row r="36" spans="1:10" ht="12.75">
      <c r="A36" s="116" t="s">
        <v>328</v>
      </c>
      <c r="B36" s="117" t="s">
        <v>329</v>
      </c>
      <c r="C36" s="109"/>
      <c r="D36" s="109">
        <v>0</v>
      </c>
      <c r="E36" s="109">
        <v>1</v>
      </c>
      <c r="F36" s="109">
        <v>6</v>
      </c>
      <c r="G36" s="113"/>
      <c r="H36" s="113"/>
      <c r="I36" s="114"/>
      <c r="J36" s="120"/>
    </row>
    <row r="37" spans="1:10" ht="12.75" customHeight="1">
      <c r="A37" s="116" t="s">
        <v>330</v>
      </c>
      <c r="B37" s="117" t="s">
        <v>331</v>
      </c>
      <c r="C37" s="109"/>
      <c r="D37" s="109">
        <v>0</v>
      </c>
      <c r="E37" s="109">
        <v>1</v>
      </c>
      <c r="F37" s="109">
        <v>7</v>
      </c>
      <c r="G37" s="113"/>
      <c r="H37" s="113"/>
      <c r="I37" s="114"/>
      <c r="J37" s="120"/>
    </row>
    <row r="38" spans="1:10" ht="12.75">
      <c r="A38" s="116" t="s">
        <v>332</v>
      </c>
      <c r="B38" s="117" t="s">
        <v>333</v>
      </c>
      <c r="C38" s="109"/>
      <c r="D38" s="109">
        <v>0</v>
      </c>
      <c r="E38" s="109">
        <v>1</v>
      </c>
      <c r="F38" s="109">
        <v>8</v>
      </c>
      <c r="G38" s="113"/>
      <c r="H38" s="113"/>
      <c r="I38" s="114"/>
      <c r="J38" s="120"/>
    </row>
    <row r="39" spans="1:10" ht="12.75" customHeight="1">
      <c r="A39" s="109" t="s">
        <v>334</v>
      </c>
      <c r="B39" s="117" t="s">
        <v>335</v>
      </c>
      <c r="C39" s="109"/>
      <c r="D39" s="109">
        <v>0</v>
      </c>
      <c r="E39" s="109">
        <v>1</v>
      </c>
      <c r="F39" s="109">
        <v>9</v>
      </c>
      <c r="G39" s="113"/>
      <c r="H39" s="113"/>
      <c r="I39" s="114"/>
      <c r="J39" s="120"/>
    </row>
    <row r="40" spans="1:10" ht="12.75" customHeight="1">
      <c r="A40" s="116" t="s">
        <v>336</v>
      </c>
      <c r="B40" s="110" t="s">
        <v>337</v>
      </c>
      <c r="C40" s="109"/>
      <c r="D40" s="109">
        <v>0</v>
      </c>
      <c r="E40" s="109">
        <v>2</v>
      </c>
      <c r="F40" s="109">
        <v>0</v>
      </c>
      <c r="G40" s="113">
        <v>860939</v>
      </c>
      <c r="H40" s="113"/>
      <c r="I40" s="114">
        <v>860939</v>
      </c>
      <c r="J40" s="120">
        <v>859424</v>
      </c>
    </row>
    <row r="41" spans="1:10" ht="12.75" customHeight="1">
      <c r="A41" s="116" t="s">
        <v>338</v>
      </c>
      <c r="B41" s="110" t="s">
        <v>596</v>
      </c>
      <c r="C41" s="109"/>
      <c r="D41" s="109">
        <v>0</v>
      </c>
      <c r="E41" s="109">
        <v>2</v>
      </c>
      <c r="F41" s="109">
        <v>1</v>
      </c>
      <c r="G41" s="113">
        <v>687481</v>
      </c>
      <c r="H41" s="113">
        <v>249575</v>
      </c>
      <c r="I41" s="114">
        <v>437906</v>
      </c>
      <c r="J41" s="120">
        <f>SUM(J42:J49)</f>
        <v>399132</v>
      </c>
    </row>
    <row r="42" spans="1:10" ht="12.75" customHeight="1">
      <c r="A42" s="116" t="s">
        <v>339</v>
      </c>
      <c r="B42" s="117" t="s">
        <v>340</v>
      </c>
      <c r="C42" s="109"/>
      <c r="D42" s="109">
        <v>0</v>
      </c>
      <c r="E42" s="109">
        <v>2</v>
      </c>
      <c r="F42" s="109">
        <v>2</v>
      </c>
      <c r="G42" s="113">
        <v>86891</v>
      </c>
      <c r="H42" s="113"/>
      <c r="I42" s="114">
        <v>86891</v>
      </c>
      <c r="J42" s="120">
        <v>86891</v>
      </c>
    </row>
    <row r="43" spans="1:10" ht="12.75" customHeight="1">
      <c r="A43" s="116" t="s">
        <v>341</v>
      </c>
      <c r="B43" s="117" t="s">
        <v>342</v>
      </c>
      <c r="C43" s="109"/>
      <c r="D43" s="109">
        <v>0</v>
      </c>
      <c r="E43" s="109">
        <v>2</v>
      </c>
      <c r="F43" s="109">
        <v>3</v>
      </c>
      <c r="G43" s="113">
        <v>1076</v>
      </c>
      <c r="H43" s="113"/>
      <c r="I43" s="114">
        <v>1076</v>
      </c>
      <c r="J43" s="120">
        <v>1076</v>
      </c>
    </row>
    <row r="44" spans="1:10" ht="12.75" customHeight="1">
      <c r="A44" s="116" t="s">
        <v>343</v>
      </c>
      <c r="B44" s="117" t="s">
        <v>344</v>
      </c>
      <c r="C44" s="109"/>
      <c r="D44" s="109">
        <v>0</v>
      </c>
      <c r="E44" s="109">
        <v>2</v>
      </c>
      <c r="F44" s="109">
        <v>4</v>
      </c>
      <c r="G44" s="113"/>
      <c r="H44" s="113"/>
      <c r="I44" s="114"/>
      <c r="J44" s="120"/>
    </row>
    <row r="45" spans="1:10" ht="12.75" customHeight="1">
      <c r="A45" s="116" t="s">
        <v>345</v>
      </c>
      <c r="B45" s="117" t="s">
        <v>346</v>
      </c>
      <c r="C45" s="109"/>
      <c r="D45" s="109">
        <v>0</v>
      </c>
      <c r="E45" s="109">
        <v>2</v>
      </c>
      <c r="F45" s="109">
        <v>5</v>
      </c>
      <c r="G45" s="113"/>
      <c r="H45" s="113"/>
      <c r="I45" s="114"/>
      <c r="J45" s="120"/>
    </row>
    <row r="46" spans="1:10" ht="12.75" customHeight="1">
      <c r="A46" s="116" t="s">
        <v>347</v>
      </c>
      <c r="B46" s="117" t="s">
        <v>348</v>
      </c>
      <c r="C46" s="109"/>
      <c r="D46" s="109">
        <v>0</v>
      </c>
      <c r="E46" s="109">
        <v>2</v>
      </c>
      <c r="F46" s="109">
        <v>6</v>
      </c>
      <c r="G46" s="113"/>
      <c r="H46" s="113"/>
      <c r="I46" s="114"/>
      <c r="J46" s="120"/>
    </row>
    <row r="47" spans="1:10" ht="12.75" customHeight="1">
      <c r="A47" s="116" t="s">
        <v>349</v>
      </c>
      <c r="B47" s="117" t="s">
        <v>350</v>
      </c>
      <c r="C47" s="109"/>
      <c r="D47" s="109">
        <v>0</v>
      </c>
      <c r="E47" s="109">
        <v>2</v>
      </c>
      <c r="F47" s="109">
        <v>7</v>
      </c>
      <c r="G47" s="113"/>
      <c r="H47" s="113"/>
      <c r="I47" s="114"/>
      <c r="J47" s="120"/>
    </row>
    <row r="48" spans="1:10" ht="12.75" customHeight="1">
      <c r="A48" s="116" t="s">
        <v>351</v>
      </c>
      <c r="B48" s="117" t="s">
        <v>352</v>
      </c>
      <c r="C48" s="109"/>
      <c r="D48" s="109">
        <v>0</v>
      </c>
      <c r="E48" s="109">
        <v>2</v>
      </c>
      <c r="F48" s="109">
        <v>8</v>
      </c>
      <c r="G48" s="113"/>
      <c r="H48" s="113"/>
      <c r="I48" s="114"/>
      <c r="J48" s="120"/>
    </row>
    <row r="49" spans="1:10" ht="12.75" customHeight="1">
      <c r="A49" s="116" t="s">
        <v>353</v>
      </c>
      <c r="B49" s="117" t="s">
        <v>354</v>
      </c>
      <c r="C49" s="109"/>
      <c r="D49" s="109">
        <v>0</v>
      </c>
      <c r="E49" s="109">
        <v>2</v>
      </c>
      <c r="F49" s="109">
        <v>9</v>
      </c>
      <c r="G49" s="113">
        <v>599514</v>
      </c>
      <c r="H49" s="113">
        <v>249575</v>
      </c>
      <c r="I49" s="114">
        <v>349939</v>
      </c>
      <c r="J49" s="120">
        <v>311165</v>
      </c>
    </row>
    <row r="50" spans="1:10" ht="12.75" customHeight="1">
      <c r="A50" s="116" t="s">
        <v>355</v>
      </c>
      <c r="B50" s="110" t="s">
        <v>597</v>
      </c>
      <c r="C50" s="109"/>
      <c r="D50" s="109">
        <v>0</v>
      </c>
      <c r="E50" s="109">
        <v>3</v>
      </c>
      <c r="F50" s="109">
        <v>0</v>
      </c>
      <c r="G50" s="113">
        <v>130140</v>
      </c>
      <c r="H50" s="113">
        <v>130140</v>
      </c>
      <c r="I50" s="114"/>
      <c r="J50" s="120"/>
    </row>
    <row r="51" spans="1:10" ht="12.75" customHeight="1">
      <c r="A51" s="116" t="s">
        <v>356</v>
      </c>
      <c r="B51" s="117" t="s">
        <v>357</v>
      </c>
      <c r="C51" s="109"/>
      <c r="D51" s="109">
        <v>0</v>
      </c>
      <c r="E51" s="109">
        <v>3</v>
      </c>
      <c r="F51" s="109">
        <v>1</v>
      </c>
      <c r="G51" s="113"/>
      <c r="H51" s="113"/>
      <c r="I51" s="114"/>
      <c r="J51" s="120"/>
    </row>
    <row r="52" spans="1:10" ht="12.75" customHeight="1">
      <c r="A52" s="109" t="s">
        <v>358</v>
      </c>
      <c r="B52" s="117" t="s">
        <v>359</v>
      </c>
      <c r="C52" s="109"/>
      <c r="D52" s="109">
        <v>0</v>
      </c>
      <c r="E52" s="109">
        <v>3</v>
      </c>
      <c r="F52" s="109">
        <v>2</v>
      </c>
      <c r="G52" s="113">
        <v>130140</v>
      </c>
      <c r="H52" s="113">
        <v>130140</v>
      </c>
      <c r="I52" s="114"/>
      <c r="J52" s="120"/>
    </row>
    <row r="53" spans="1:10" ht="12.75" customHeight="1">
      <c r="A53" s="109" t="s">
        <v>360</v>
      </c>
      <c r="B53" s="110" t="s">
        <v>598</v>
      </c>
      <c r="C53" s="109"/>
      <c r="D53" s="109">
        <v>0</v>
      </c>
      <c r="E53" s="109">
        <v>3</v>
      </c>
      <c r="F53" s="109">
        <v>3</v>
      </c>
      <c r="G53" s="113">
        <v>154864</v>
      </c>
      <c r="H53" s="113"/>
      <c r="I53" s="114">
        <v>154864</v>
      </c>
      <c r="J53" s="120">
        <v>166844</v>
      </c>
    </row>
    <row r="54" spans="1:10" ht="12.75" customHeight="1">
      <c r="A54" s="116" t="s">
        <v>361</v>
      </c>
      <c r="B54" s="110" t="s">
        <v>362</v>
      </c>
      <c r="C54" s="109"/>
      <c r="D54" s="109">
        <v>0</v>
      </c>
      <c r="E54" s="109">
        <v>3</v>
      </c>
      <c r="F54" s="109">
        <v>4</v>
      </c>
      <c r="G54" s="113"/>
      <c r="H54" s="113"/>
      <c r="I54" s="114"/>
      <c r="J54" s="120"/>
    </row>
    <row r="55" spans="1:10" ht="12.75" customHeight="1">
      <c r="A55" s="109"/>
      <c r="B55" s="110" t="s">
        <v>599</v>
      </c>
      <c r="C55" s="109"/>
      <c r="D55" s="109">
        <v>0</v>
      </c>
      <c r="E55" s="109">
        <v>3</v>
      </c>
      <c r="F55" s="109">
        <v>5</v>
      </c>
      <c r="G55" s="113">
        <v>100961264</v>
      </c>
      <c r="H55" s="113">
        <v>10580697</v>
      </c>
      <c r="I55" s="114">
        <v>90380567</v>
      </c>
      <c r="J55" s="120">
        <f>SUM(J56,J63)</f>
        <v>92872026</v>
      </c>
    </row>
    <row r="56" spans="1:10" ht="12.75" customHeight="1">
      <c r="A56" s="109" t="s">
        <v>363</v>
      </c>
      <c r="B56" s="110" t="s">
        <v>600</v>
      </c>
      <c r="C56" s="109"/>
      <c r="D56" s="109">
        <v>0</v>
      </c>
      <c r="E56" s="109">
        <v>3</v>
      </c>
      <c r="F56" s="109">
        <v>6</v>
      </c>
      <c r="G56" s="113">
        <v>23256863</v>
      </c>
      <c r="H56" s="113">
        <v>227769</v>
      </c>
      <c r="I56" s="114">
        <v>23029094</v>
      </c>
      <c r="J56" s="120">
        <f>SUM(J57:J62)</f>
        <v>22028036</v>
      </c>
    </row>
    <row r="57" spans="1:10" ht="12.75" customHeight="1">
      <c r="A57" s="109">
        <v>10</v>
      </c>
      <c r="B57" s="117" t="s">
        <v>364</v>
      </c>
      <c r="C57" s="109"/>
      <c r="D57" s="109">
        <v>0</v>
      </c>
      <c r="E57" s="109">
        <v>3</v>
      </c>
      <c r="F57" s="109">
        <v>7</v>
      </c>
      <c r="G57" s="113">
        <v>9124372</v>
      </c>
      <c r="H57" s="113">
        <v>29681</v>
      </c>
      <c r="I57" s="114">
        <v>9094691</v>
      </c>
      <c r="J57" s="120">
        <v>8881866</v>
      </c>
    </row>
    <row r="58" spans="1:10" ht="12.75" customHeight="1">
      <c r="A58" s="109">
        <v>11</v>
      </c>
      <c r="B58" s="117" t="s">
        <v>365</v>
      </c>
      <c r="C58" s="109"/>
      <c r="D58" s="109">
        <v>0</v>
      </c>
      <c r="E58" s="109">
        <v>3</v>
      </c>
      <c r="F58" s="109">
        <v>8</v>
      </c>
      <c r="G58" s="113">
        <v>1229732</v>
      </c>
      <c r="H58" s="113"/>
      <c r="I58" s="114">
        <v>1229732</v>
      </c>
      <c r="J58" s="120">
        <v>928013</v>
      </c>
    </row>
    <row r="59" spans="1:10" ht="12.75" customHeight="1">
      <c r="A59" s="109">
        <v>12</v>
      </c>
      <c r="B59" s="117" t="s">
        <v>366</v>
      </c>
      <c r="C59" s="109"/>
      <c r="D59" s="109">
        <v>0</v>
      </c>
      <c r="E59" s="109">
        <v>3</v>
      </c>
      <c r="F59" s="109">
        <v>9</v>
      </c>
      <c r="G59" s="113">
        <v>10074089</v>
      </c>
      <c r="H59" s="113">
        <v>198088</v>
      </c>
      <c r="I59" s="114">
        <v>9876001</v>
      </c>
      <c r="J59" s="120">
        <v>9737379</v>
      </c>
    </row>
    <row r="60" spans="1:10" ht="12.75">
      <c r="A60" s="109">
        <v>13</v>
      </c>
      <c r="B60" s="117" t="s">
        <v>367</v>
      </c>
      <c r="C60" s="109"/>
      <c r="D60" s="109">
        <v>0</v>
      </c>
      <c r="E60" s="109">
        <v>4</v>
      </c>
      <c r="F60" s="109">
        <v>0</v>
      </c>
      <c r="G60" s="113">
        <v>1947404</v>
      </c>
      <c r="H60" s="113"/>
      <c r="I60" s="114">
        <v>1947404</v>
      </c>
      <c r="J60" s="120">
        <v>1940396</v>
      </c>
    </row>
    <row r="61" spans="1:10" ht="12.75" customHeight="1">
      <c r="A61" s="109">
        <v>14</v>
      </c>
      <c r="B61" s="117" t="s">
        <v>368</v>
      </c>
      <c r="C61" s="109"/>
      <c r="D61" s="109">
        <v>0</v>
      </c>
      <c r="E61" s="109">
        <v>4</v>
      </c>
      <c r="F61" s="109">
        <v>1</v>
      </c>
      <c r="G61" s="113"/>
      <c r="H61" s="113"/>
      <c r="I61" s="114"/>
      <c r="J61" s="120"/>
    </row>
    <row r="62" spans="1:10" ht="12.75">
      <c r="A62" s="109">
        <v>15</v>
      </c>
      <c r="B62" s="117" t="s">
        <v>369</v>
      </c>
      <c r="C62" s="109"/>
      <c r="D62" s="109">
        <v>0</v>
      </c>
      <c r="E62" s="109">
        <v>4</v>
      </c>
      <c r="F62" s="109">
        <v>2</v>
      </c>
      <c r="G62" s="113">
        <v>881266</v>
      </c>
      <c r="H62" s="113"/>
      <c r="I62" s="114">
        <v>881266</v>
      </c>
      <c r="J62" s="120">
        <v>540382</v>
      </c>
    </row>
    <row r="63" spans="1:10" ht="27" customHeight="1">
      <c r="A63" s="109"/>
      <c r="B63" s="110" t="s">
        <v>601</v>
      </c>
      <c r="C63" s="109"/>
      <c r="D63" s="109">
        <v>0</v>
      </c>
      <c r="E63" s="109">
        <v>4</v>
      </c>
      <c r="F63" s="109">
        <v>3</v>
      </c>
      <c r="G63" s="113">
        <v>77704401</v>
      </c>
      <c r="H63" s="113">
        <v>10352928</v>
      </c>
      <c r="I63" s="114">
        <v>67351473</v>
      </c>
      <c r="J63" s="120">
        <f>SUM(J64,J67,J73,J81,J82)</f>
        <v>70843990</v>
      </c>
    </row>
    <row r="64" spans="1:10" ht="12.75" customHeight="1">
      <c r="A64" s="109">
        <v>20</v>
      </c>
      <c r="B64" s="117" t="s">
        <v>370</v>
      </c>
      <c r="C64" s="109"/>
      <c r="D64" s="109">
        <v>0</v>
      </c>
      <c r="E64" s="109">
        <v>4</v>
      </c>
      <c r="F64" s="109">
        <v>4</v>
      </c>
      <c r="G64" s="113">
        <v>7681241</v>
      </c>
      <c r="H64" s="113"/>
      <c r="I64" s="114">
        <v>7681241</v>
      </c>
      <c r="J64" s="120">
        <f>SUM(J65:J66)</f>
        <v>10739677</v>
      </c>
    </row>
    <row r="65" spans="1:10" ht="12.75">
      <c r="A65" s="118" t="s">
        <v>371</v>
      </c>
      <c r="B65" s="117" t="s">
        <v>372</v>
      </c>
      <c r="C65" s="109"/>
      <c r="D65" s="109">
        <v>0</v>
      </c>
      <c r="E65" s="109">
        <v>4</v>
      </c>
      <c r="F65" s="109">
        <v>5</v>
      </c>
      <c r="G65" s="113">
        <v>7681241</v>
      </c>
      <c r="H65" s="113"/>
      <c r="I65" s="114">
        <v>7681241</v>
      </c>
      <c r="J65" s="120">
        <v>10739677</v>
      </c>
    </row>
    <row r="66" spans="1:10" ht="12.75" customHeight="1">
      <c r="A66" s="109">
        <v>207</v>
      </c>
      <c r="B66" s="117" t="s">
        <v>373</v>
      </c>
      <c r="C66" s="109"/>
      <c r="D66" s="109">
        <v>0</v>
      </c>
      <c r="E66" s="109">
        <v>4</v>
      </c>
      <c r="F66" s="109">
        <v>6</v>
      </c>
      <c r="G66" s="113"/>
      <c r="H66" s="113"/>
      <c r="I66" s="114"/>
      <c r="J66" s="120"/>
    </row>
    <row r="67" spans="1:10" ht="12.75" customHeight="1">
      <c r="A67" s="109" t="s">
        <v>374</v>
      </c>
      <c r="B67" s="117" t="s">
        <v>375</v>
      </c>
      <c r="C67" s="109"/>
      <c r="D67" s="109">
        <v>0</v>
      </c>
      <c r="E67" s="109">
        <v>4</v>
      </c>
      <c r="F67" s="109">
        <v>7</v>
      </c>
      <c r="G67" s="113">
        <v>66374684</v>
      </c>
      <c r="H67" s="113">
        <v>10302928</v>
      </c>
      <c r="I67" s="114">
        <v>56071756</v>
      </c>
      <c r="J67" s="120">
        <f>SUM(J68:J72)</f>
        <v>55352360</v>
      </c>
    </row>
    <row r="68" spans="1:10" ht="12.75" customHeight="1">
      <c r="A68" s="109">
        <v>210</v>
      </c>
      <c r="B68" s="117" t="s">
        <v>376</v>
      </c>
      <c r="C68" s="109"/>
      <c r="D68" s="109">
        <v>0</v>
      </c>
      <c r="E68" s="109">
        <v>4</v>
      </c>
      <c r="F68" s="109">
        <v>8</v>
      </c>
      <c r="G68" s="113"/>
      <c r="H68" s="113"/>
      <c r="I68" s="114"/>
      <c r="J68" s="120"/>
    </row>
    <row r="69" spans="1:10" ht="12.75" customHeight="1">
      <c r="A69" s="109">
        <v>211</v>
      </c>
      <c r="B69" s="117" t="s">
        <v>377</v>
      </c>
      <c r="C69" s="109"/>
      <c r="D69" s="109">
        <v>0</v>
      </c>
      <c r="E69" s="109">
        <v>4</v>
      </c>
      <c r="F69" s="109">
        <v>9</v>
      </c>
      <c r="G69" s="113">
        <v>26625142</v>
      </c>
      <c r="H69" s="113">
        <v>2144145</v>
      </c>
      <c r="I69" s="114">
        <v>24480997</v>
      </c>
      <c r="J69" s="120">
        <v>23738287</v>
      </c>
    </row>
    <row r="70" spans="1:10" ht="12.75" customHeight="1">
      <c r="A70" s="109">
        <v>212</v>
      </c>
      <c r="B70" s="117" t="s">
        <v>378</v>
      </c>
      <c r="C70" s="109"/>
      <c r="D70" s="109">
        <v>0</v>
      </c>
      <c r="E70" s="109">
        <v>5</v>
      </c>
      <c r="F70" s="109">
        <v>0</v>
      </c>
      <c r="G70" s="113">
        <v>37835855</v>
      </c>
      <c r="H70" s="113">
        <v>7903459</v>
      </c>
      <c r="I70" s="114">
        <v>29932396</v>
      </c>
      <c r="J70" s="120">
        <v>29966151</v>
      </c>
    </row>
    <row r="71" spans="1:10" ht="12.75" customHeight="1">
      <c r="A71" s="109">
        <v>22</v>
      </c>
      <c r="B71" s="117" t="s">
        <v>379</v>
      </c>
      <c r="C71" s="109"/>
      <c r="D71" s="109">
        <v>0</v>
      </c>
      <c r="E71" s="109">
        <v>5</v>
      </c>
      <c r="F71" s="109">
        <v>1</v>
      </c>
      <c r="G71" s="119"/>
      <c r="H71" s="119"/>
      <c r="I71" s="119"/>
      <c r="J71" s="120"/>
    </row>
    <row r="72" spans="1:10" ht="12.75" customHeight="1">
      <c r="A72" s="109">
        <v>23</v>
      </c>
      <c r="B72" s="117" t="s">
        <v>380</v>
      </c>
      <c r="C72" s="109"/>
      <c r="D72" s="109">
        <v>0</v>
      </c>
      <c r="E72" s="109">
        <v>5</v>
      </c>
      <c r="F72" s="109">
        <v>2</v>
      </c>
      <c r="G72" s="113">
        <v>1913687</v>
      </c>
      <c r="H72" s="113">
        <v>255324</v>
      </c>
      <c r="I72" s="114">
        <v>1658363</v>
      </c>
      <c r="J72" s="120">
        <v>1647922</v>
      </c>
    </row>
    <row r="73" spans="1:10" ht="12.75" customHeight="1">
      <c r="A73" s="109">
        <v>24</v>
      </c>
      <c r="B73" s="117" t="s">
        <v>381</v>
      </c>
      <c r="C73" s="109"/>
      <c r="D73" s="109">
        <v>0</v>
      </c>
      <c r="E73" s="109">
        <v>5</v>
      </c>
      <c r="F73" s="109">
        <v>3</v>
      </c>
      <c r="G73" s="113">
        <v>1899726</v>
      </c>
      <c r="H73" s="113">
        <v>50000</v>
      </c>
      <c r="I73" s="114">
        <v>1849726</v>
      </c>
      <c r="J73" s="120">
        <f>SUM(J74:J80)</f>
        <v>1890162</v>
      </c>
    </row>
    <row r="74" spans="1:10" ht="12.75" customHeight="1">
      <c r="A74" s="109">
        <v>240</v>
      </c>
      <c r="B74" s="117" t="s">
        <v>382</v>
      </c>
      <c r="C74" s="109"/>
      <c r="D74" s="109">
        <v>0</v>
      </c>
      <c r="E74" s="109">
        <v>5</v>
      </c>
      <c r="F74" s="109">
        <v>4</v>
      </c>
      <c r="G74" s="113"/>
      <c r="H74" s="113"/>
      <c r="I74" s="114"/>
      <c r="J74" s="120"/>
    </row>
    <row r="75" spans="1:10" ht="12.75" customHeight="1">
      <c r="A75" s="109">
        <v>241</v>
      </c>
      <c r="B75" s="117" t="s">
        <v>383</v>
      </c>
      <c r="C75" s="109"/>
      <c r="D75" s="109">
        <v>0</v>
      </c>
      <c r="E75" s="109">
        <v>5</v>
      </c>
      <c r="F75" s="109">
        <v>5</v>
      </c>
      <c r="G75" s="113">
        <v>50000</v>
      </c>
      <c r="H75" s="113">
        <v>50000</v>
      </c>
      <c r="I75" s="114"/>
      <c r="J75" s="120"/>
    </row>
    <row r="76" spans="1:10" ht="12.75" customHeight="1">
      <c r="A76" s="109">
        <v>242</v>
      </c>
      <c r="B76" s="117" t="s">
        <v>384</v>
      </c>
      <c r="C76" s="109"/>
      <c r="D76" s="109">
        <v>0</v>
      </c>
      <c r="E76" s="109">
        <v>5</v>
      </c>
      <c r="F76" s="109">
        <v>6</v>
      </c>
      <c r="G76" s="113"/>
      <c r="H76" s="113"/>
      <c r="I76" s="114"/>
      <c r="J76" s="120"/>
    </row>
    <row r="77" spans="1:10" ht="12.75" customHeight="1">
      <c r="A77" s="109" t="s">
        <v>385</v>
      </c>
      <c r="B77" s="117" t="s">
        <v>386</v>
      </c>
      <c r="C77" s="109"/>
      <c r="D77" s="109">
        <v>0</v>
      </c>
      <c r="E77" s="109">
        <v>5</v>
      </c>
      <c r="F77" s="109">
        <v>7</v>
      </c>
      <c r="G77" s="113"/>
      <c r="H77" s="113"/>
      <c r="I77" s="114"/>
      <c r="J77" s="120"/>
    </row>
    <row r="78" spans="1:10" ht="12.75" customHeight="1">
      <c r="A78" s="109">
        <v>245</v>
      </c>
      <c r="B78" s="117" t="s">
        <v>387</v>
      </c>
      <c r="C78" s="109"/>
      <c r="D78" s="109">
        <v>0</v>
      </c>
      <c r="E78" s="109">
        <v>5</v>
      </c>
      <c r="F78" s="109">
        <v>8</v>
      </c>
      <c r="G78" s="113"/>
      <c r="H78" s="113"/>
      <c r="I78" s="114"/>
      <c r="J78" s="120"/>
    </row>
    <row r="79" spans="1:10" ht="12.75" customHeight="1">
      <c r="A79" s="109">
        <v>246</v>
      </c>
      <c r="B79" s="117" t="s">
        <v>388</v>
      </c>
      <c r="C79" s="109"/>
      <c r="D79" s="109">
        <v>0</v>
      </c>
      <c r="E79" s="109">
        <v>5</v>
      </c>
      <c r="F79" s="109">
        <v>9</v>
      </c>
      <c r="G79" s="113"/>
      <c r="H79" s="113"/>
      <c r="I79" s="114"/>
      <c r="J79" s="120"/>
    </row>
    <row r="80" spans="1:10" ht="12.75" customHeight="1">
      <c r="A80" s="109">
        <v>248</v>
      </c>
      <c r="B80" s="117" t="s">
        <v>389</v>
      </c>
      <c r="C80" s="109"/>
      <c r="D80" s="109">
        <v>0</v>
      </c>
      <c r="E80" s="109">
        <v>6</v>
      </c>
      <c r="F80" s="109">
        <v>0</v>
      </c>
      <c r="G80" s="113">
        <v>1849726</v>
      </c>
      <c r="H80" s="113"/>
      <c r="I80" s="114">
        <v>1849726</v>
      </c>
      <c r="J80" s="120">
        <v>1890162</v>
      </c>
    </row>
    <row r="81" spans="1:10" ht="12.75" customHeight="1">
      <c r="A81" s="109">
        <v>27</v>
      </c>
      <c r="B81" s="117" t="s">
        <v>390</v>
      </c>
      <c r="C81" s="109"/>
      <c r="D81" s="109">
        <v>0</v>
      </c>
      <c r="E81" s="109">
        <v>6</v>
      </c>
      <c r="F81" s="109">
        <v>1</v>
      </c>
      <c r="G81" s="113">
        <v>1040290</v>
      </c>
      <c r="H81" s="113"/>
      <c r="I81" s="114">
        <v>1040290</v>
      </c>
      <c r="J81" s="120">
        <v>2070995</v>
      </c>
    </row>
    <row r="82" spans="1:10" ht="12.75" customHeight="1">
      <c r="A82" s="109" t="s">
        <v>391</v>
      </c>
      <c r="B82" s="117" t="s">
        <v>392</v>
      </c>
      <c r="C82" s="109"/>
      <c r="D82" s="109">
        <v>0</v>
      </c>
      <c r="E82" s="109">
        <v>6</v>
      </c>
      <c r="F82" s="109">
        <v>2</v>
      </c>
      <c r="G82" s="113">
        <v>708460</v>
      </c>
      <c r="H82" s="113"/>
      <c r="I82" s="114">
        <v>708460</v>
      </c>
      <c r="J82" s="120">
        <v>790796</v>
      </c>
    </row>
    <row r="83" spans="1:10" ht="12.75" customHeight="1">
      <c r="A83" s="109">
        <v>288</v>
      </c>
      <c r="B83" s="110" t="s">
        <v>393</v>
      </c>
      <c r="C83" s="109"/>
      <c r="D83" s="109">
        <v>0</v>
      </c>
      <c r="E83" s="109">
        <v>6</v>
      </c>
      <c r="F83" s="109">
        <v>3</v>
      </c>
      <c r="G83" s="113"/>
      <c r="H83" s="113"/>
      <c r="I83" s="114"/>
      <c r="J83" s="120"/>
    </row>
    <row r="84" spans="1:10" ht="12.75" customHeight="1">
      <c r="A84" s="109">
        <v>290</v>
      </c>
      <c r="B84" s="110" t="s">
        <v>394</v>
      </c>
      <c r="C84" s="109"/>
      <c r="D84" s="109">
        <v>0</v>
      </c>
      <c r="E84" s="109">
        <v>6</v>
      </c>
      <c r="F84" s="109">
        <v>4</v>
      </c>
      <c r="G84" s="113"/>
      <c r="H84" s="113"/>
      <c r="I84" s="114"/>
      <c r="J84" s="120"/>
    </row>
    <row r="85" spans="1:10" ht="12.75" customHeight="1">
      <c r="A85" s="109"/>
      <c r="B85" s="110" t="s">
        <v>602</v>
      </c>
      <c r="C85" s="109"/>
      <c r="D85" s="109">
        <v>0</v>
      </c>
      <c r="E85" s="109">
        <v>6</v>
      </c>
      <c r="F85" s="109">
        <v>5</v>
      </c>
      <c r="G85" s="113">
        <v>324577695</v>
      </c>
      <c r="H85" s="113">
        <v>120354949</v>
      </c>
      <c r="I85" s="114">
        <v>204222746</v>
      </c>
      <c r="J85" s="120">
        <f>SUM(J21,J54,J55,J83,J84)</f>
        <v>207894692</v>
      </c>
    </row>
    <row r="86" spans="1:10" ht="12.75" customHeight="1">
      <c r="A86" s="109">
        <v>88</v>
      </c>
      <c r="B86" s="117" t="s">
        <v>395</v>
      </c>
      <c r="C86" s="109"/>
      <c r="D86" s="109">
        <v>0</v>
      </c>
      <c r="E86" s="109">
        <v>6</v>
      </c>
      <c r="F86" s="109">
        <v>6</v>
      </c>
      <c r="G86" s="113">
        <v>777483</v>
      </c>
      <c r="H86" s="113"/>
      <c r="I86" s="114">
        <v>777483</v>
      </c>
      <c r="J86" s="120">
        <v>3939749</v>
      </c>
    </row>
    <row r="87" spans="1:10" ht="12.75" customHeight="1">
      <c r="A87" s="109"/>
      <c r="B87" s="117" t="s">
        <v>396</v>
      </c>
      <c r="C87" s="109"/>
      <c r="D87" s="109">
        <v>0</v>
      </c>
      <c r="E87" s="109">
        <v>6</v>
      </c>
      <c r="F87" s="109">
        <v>7</v>
      </c>
      <c r="G87" s="113">
        <v>325355178</v>
      </c>
      <c r="H87" s="113">
        <v>120354949</v>
      </c>
      <c r="I87" s="114">
        <v>205000229</v>
      </c>
      <c r="J87" s="120">
        <f>SUM(J85:J86)</f>
        <v>211834441</v>
      </c>
    </row>
    <row r="88" spans="1:10" ht="12.75" customHeight="1">
      <c r="A88" s="109"/>
      <c r="B88" s="117"/>
      <c r="C88" s="109"/>
      <c r="D88" s="109"/>
      <c r="E88" s="109"/>
      <c r="F88" s="109"/>
      <c r="G88" s="120"/>
      <c r="H88" s="120"/>
      <c r="I88" s="120"/>
      <c r="J88" s="115"/>
    </row>
    <row r="89" spans="1:10" ht="13.5">
      <c r="A89" s="109"/>
      <c r="B89" s="121" t="s">
        <v>118</v>
      </c>
      <c r="C89" s="109"/>
      <c r="D89" s="210"/>
      <c r="E89" s="210"/>
      <c r="F89" s="210"/>
      <c r="G89" s="222" t="s">
        <v>463</v>
      </c>
      <c r="H89" s="223"/>
      <c r="I89" s="224"/>
      <c r="J89" s="122" t="s">
        <v>464</v>
      </c>
    </row>
    <row r="90" spans="1:10" ht="13.5">
      <c r="A90" s="123">
        <v>1</v>
      </c>
      <c r="B90" s="123">
        <v>2</v>
      </c>
      <c r="C90" s="123">
        <v>3</v>
      </c>
      <c r="D90" s="214">
        <v>4</v>
      </c>
      <c r="E90" s="215"/>
      <c r="F90" s="216"/>
      <c r="G90" s="222">
        <v>5</v>
      </c>
      <c r="H90" s="223"/>
      <c r="I90" s="224"/>
      <c r="J90" s="126">
        <v>6</v>
      </c>
    </row>
    <row r="91" spans="1:10" ht="26.25">
      <c r="A91" s="109"/>
      <c r="B91" s="121" t="s">
        <v>603</v>
      </c>
      <c r="C91" s="109"/>
      <c r="D91" s="109">
        <v>1</v>
      </c>
      <c r="E91" s="109">
        <v>0</v>
      </c>
      <c r="F91" s="109">
        <v>1</v>
      </c>
      <c r="G91" s="194">
        <v>138371045</v>
      </c>
      <c r="H91" s="195"/>
      <c r="I91" s="195"/>
      <c r="J91" s="127">
        <v>136317326</v>
      </c>
    </row>
    <row r="92" spans="1:10" ht="13.5">
      <c r="A92" s="109">
        <v>30</v>
      </c>
      <c r="B92" s="121" t="s">
        <v>604</v>
      </c>
      <c r="C92" s="109"/>
      <c r="D92" s="109">
        <v>1</v>
      </c>
      <c r="E92" s="109">
        <v>0</v>
      </c>
      <c r="F92" s="109">
        <v>2</v>
      </c>
      <c r="G92" s="194">
        <v>78299870</v>
      </c>
      <c r="H92" s="195"/>
      <c r="I92" s="195"/>
      <c r="J92" s="127">
        <v>78299870</v>
      </c>
    </row>
    <row r="93" spans="1:10" ht="12.75">
      <c r="A93" s="109">
        <v>300</v>
      </c>
      <c r="B93" s="118" t="s">
        <v>397</v>
      </c>
      <c r="C93" s="109"/>
      <c r="D93" s="109">
        <v>1</v>
      </c>
      <c r="E93" s="109">
        <v>0</v>
      </c>
      <c r="F93" s="109">
        <v>3</v>
      </c>
      <c r="G93" s="194">
        <v>78299870</v>
      </c>
      <c r="H93" s="195"/>
      <c r="I93" s="195"/>
      <c r="J93" s="127">
        <v>78299870</v>
      </c>
    </row>
    <row r="94" spans="1:10" ht="25.5">
      <c r="A94" s="109">
        <v>302</v>
      </c>
      <c r="B94" s="118" t="s">
        <v>398</v>
      </c>
      <c r="C94" s="109"/>
      <c r="D94" s="109">
        <v>1</v>
      </c>
      <c r="E94" s="109">
        <v>0</v>
      </c>
      <c r="F94" s="109">
        <v>4</v>
      </c>
      <c r="G94" s="194"/>
      <c r="H94" s="195"/>
      <c r="I94" s="195"/>
      <c r="J94" s="128"/>
    </row>
    <row r="95" spans="1:10" ht="12.75">
      <c r="A95" s="109">
        <v>303</v>
      </c>
      <c r="B95" s="118" t="s">
        <v>399</v>
      </c>
      <c r="C95" s="109"/>
      <c r="D95" s="109">
        <v>1</v>
      </c>
      <c r="E95" s="109">
        <v>0</v>
      </c>
      <c r="F95" s="109">
        <v>5</v>
      </c>
      <c r="G95" s="194"/>
      <c r="H95" s="195"/>
      <c r="I95" s="195"/>
      <c r="J95" s="128"/>
    </row>
    <row r="96" spans="1:10" ht="12.75">
      <c r="A96" s="109">
        <v>304</v>
      </c>
      <c r="B96" s="118" t="s">
        <v>400</v>
      </c>
      <c r="C96" s="109"/>
      <c r="D96" s="109">
        <v>1</v>
      </c>
      <c r="E96" s="109">
        <v>0</v>
      </c>
      <c r="F96" s="109">
        <v>6</v>
      </c>
      <c r="G96" s="194"/>
      <c r="H96" s="195"/>
      <c r="I96" s="195"/>
      <c r="J96" s="128"/>
    </row>
    <row r="97" spans="1:10" ht="12.75">
      <c r="A97" s="109">
        <v>305</v>
      </c>
      <c r="B97" s="118" t="s">
        <v>401</v>
      </c>
      <c r="C97" s="109"/>
      <c r="D97" s="109">
        <v>1</v>
      </c>
      <c r="E97" s="109">
        <v>0</v>
      </c>
      <c r="F97" s="109">
        <v>7</v>
      </c>
      <c r="G97" s="194"/>
      <c r="H97" s="195"/>
      <c r="I97" s="195"/>
      <c r="J97" s="128"/>
    </row>
    <row r="98" spans="1:10" ht="12.75">
      <c r="A98" s="109">
        <v>309</v>
      </c>
      <c r="B98" s="118" t="s">
        <v>402</v>
      </c>
      <c r="C98" s="109"/>
      <c r="D98" s="109">
        <v>1</v>
      </c>
      <c r="E98" s="109">
        <v>0</v>
      </c>
      <c r="F98" s="109">
        <v>8</v>
      </c>
      <c r="G98" s="194"/>
      <c r="H98" s="195"/>
      <c r="I98" s="195"/>
      <c r="J98" s="128"/>
    </row>
    <row r="99" spans="1:10" ht="13.5">
      <c r="A99" s="109">
        <v>31</v>
      </c>
      <c r="B99" s="121" t="s">
        <v>403</v>
      </c>
      <c r="C99" s="109"/>
      <c r="D99" s="109">
        <v>1</v>
      </c>
      <c r="E99" s="109">
        <v>0</v>
      </c>
      <c r="F99" s="109">
        <v>9</v>
      </c>
      <c r="G99" s="194"/>
      <c r="H99" s="195"/>
      <c r="I99" s="195"/>
      <c r="J99" s="128"/>
    </row>
    <row r="100" spans="1:10" ht="13.5">
      <c r="A100" s="109">
        <v>320</v>
      </c>
      <c r="B100" s="121" t="s">
        <v>404</v>
      </c>
      <c r="C100" s="109"/>
      <c r="D100" s="109">
        <v>1</v>
      </c>
      <c r="E100" s="109">
        <v>1</v>
      </c>
      <c r="F100" s="109">
        <v>0</v>
      </c>
      <c r="G100" s="194">
        <v>6607433</v>
      </c>
      <c r="H100" s="195"/>
      <c r="I100" s="195"/>
      <c r="J100" s="127">
        <v>6607433</v>
      </c>
    </row>
    <row r="101" spans="1:10" ht="13.5">
      <c r="A101" s="109"/>
      <c r="B101" s="121" t="s">
        <v>605</v>
      </c>
      <c r="C101" s="109"/>
      <c r="D101" s="109">
        <v>1</v>
      </c>
      <c r="E101" s="109">
        <v>1</v>
      </c>
      <c r="F101" s="109">
        <v>1</v>
      </c>
      <c r="G101" s="194">
        <v>45707607</v>
      </c>
      <c r="H101" s="195"/>
      <c r="I101" s="195"/>
      <c r="J101" s="127">
        <v>45707607</v>
      </c>
    </row>
    <row r="102" spans="1:10" ht="12.75">
      <c r="A102" s="109">
        <v>321</v>
      </c>
      <c r="B102" s="118" t="s">
        <v>405</v>
      </c>
      <c r="C102" s="109"/>
      <c r="D102" s="109">
        <v>1</v>
      </c>
      <c r="E102" s="109">
        <v>1</v>
      </c>
      <c r="F102" s="109">
        <v>2</v>
      </c>
      <c r="G102" s="194">
        <v>45707607</v>
      </c>
      <c r="H102" s="195"/>
      <c r="I102" s="195"/>
      <c r="J102" s="127">
        <v>45707607</v>
      </c>
    </row>
    <row r="103" spans="1:10" ht="12.75">
      <c r="A103" s="109">
        <v>322</v>
      </c>
      <c r="B103" s="118" t="s">
        <v>406</v>
      </c>
      <c r="C103" s="109"/>
      <c r="D103" s="109">
        <v>1</v>
      </c>
      <c r="E103" s="109">
        <v>1</v>
      </c>
      <c r="F103" s="109">
        <v>3</v>
      </c>
      <c r="G103" s="194"/>
      <c r="H103" s="195"/>
      <c r="I103" s="195"/>
      <c r="J103" s="128"/>
    </row>
    <row r="104" spans="1:10" ht="13.5">
      <c r="A104" s="109" t="s">
        <v>407</v>
      </c>
      <c r="B104" s="121" t="s">
        <v>408</v>
      </c>
      <c r="C104" s="109"/>
      <c r="D104" s="109">
        <v>1</v>
      </c>
      <c r="E104" s="109">
        <v>1</v>
      </c>
      <c r="F104" s="109">
        <v>4</v>
      </c>
      <c r="G104" s="194"/>
      <c r="H104" s="195"/>
      <c r="I104" s="195"/>
      <c r="J104" s="128"/>
    </row>
    <row r="105" spans="1:10" ht="13.5">
      <c r="A105" s="109" t="s">
        <v>407</v>
      </c>
      <c r="B105" s="121" t="s">
        <v>409</v>
      </c>
      <c r="C105" s="109"/>
      <c r="D105" s="109">
        <v>1</v>
      </c>
      <c r="E105" s="109">
        <v>1</v>
      </c>
      <c r="F105" s="109">
        <v>5</v>
      </c>
      <c r="G105" s="194"/>
      <c r="H105" s="195"/>
      <c r="I105" s="195"/>
      <c r="J105" s="128"/>
    </row>
    <row r="106" spans="1:10" ht="13.5">
      <c r="A106" s="109" t="s">
        <v>407</v>
      </c>
      <c r="B106" s="121" t="s">
        <v>410</v>
      </c>
      <c r="C106" s="109"/>
      <c r="D106" s="109">
        <v>1</v>
      </c>
      <c r="E106" s="109">
        <v>1</v>
      </c>
      <c r="F106" s="109">
        <v>6</v>
      </c>
      <c r="G106" s="194"/>
      <c r="H106" s="195"/>
      <c r="I106" s="195"/>
      <c r="J106" s="128"/>
    </row>
    <row r="107" spans="1:10" ht="13.5">
      <c r="A107" s="109">
        <v>34</v>
      </c>
      <c r="B107" s="121" t="s">
        <v>606</v>
      </c>
      <c r="C107" s="109"/>
      <c r="D107" s="109">
        <v>1</v>
      </c>
      <c r="E107" s="109">
        <v>1</v>
      </c>
      <c r="F107" s="109">
        <v>7</v>
      </c>
      <c r="G107" s="194">
        <v>8193120</v>
      </c>
      <c r="H107" s="195"/>
      <c r="I107" s="195"/>
      <c r="J107" s="127">
        <v>6092585</v>
      </c>
    </row>
    <row r="108" spans="1:10" ht="12.75">
      <c r="A108" s="109">
        <v>340</v>
      </c>
      <c r="B108" s="118" t="s">
        <v>411</v>
      </c>
      <c r="C108" s="109"/>
      <c r="D108" s="109">
        <v>1</v>
      </c>
      <c r="E108" s="109">
        <v>1</v>
      </c>
      <c r="F108" s="109">
        <v>8</v>
      </c>
      <c r="G108" s="194">
        <v>6139401</v>
      </c>
      <c r="H108" s="195"/>
      <c r="I108" s="195"/>
      <c r="J108" s="127">
        <v>5072051</v>
      </c>
    </row>
    <row r="109" spans="1:10" ht="12.75">
      <c r="A109" s="109">
        <v>341</v>
      </c>
      <c r="B109" s="118" t="s">
        <v>412</v>
      </c>
      <c r="C109" s="109"/>
      <c r="D109" s="109">
        <v>1</v>
      </c>
      <c r="E109" s="109">
        <v>1</v>
      </c>
      <c r="F109" s="109">
        <v>9</v>
      </c>
      <c r="G109" s="194">
        <v>2053719</v>
      </c>
      <c r="H109" s="195"/>
      <c r="I109" s="195"/>
      <c r="J109" s="127">
        <v>1020534</v>
      </c>
    </row>
    <row r="110" spans="1:10" ht="12.75">
      <c r="A110" s="109">
        <v>342</v>
      </c>
      <c r="B110" s="118" t="s">
        <v>413</v>
      </c>
      <c r="C110" s="109"/>
      <c r="D110" s="109">
        <v>1</v>
      </c>
      <c r="E110" s="109">
        <v>2</v>
      </c>
      <c r="F110" s="109">
        <v>0</v>
      </c>
      <c r="G110" s="194"/>
      <c r="H110" s="195"/>
      <c r="I110" s="195"/>
      <c r="J110" s="128"/>
    </row>
    <row r="111" spans="1:10" ht="12.75">
      <c r="A111" s="109">
        <v>343</v>
      </c>
      <c r="B111" s="118" t="s">
        <v>414</v>
      </c>
      <c r="C111" s="109"/>
      <c r="D111" s="109">
        <v>1</v>
      </c>
      <c r="E111" s="109">
        <v>2</v>
      </c>
      <c r="F111" s="109">
        <v>1</v>
      </c>
      <c r="G111" s="194"/>
      <c r="H111" s="195"/>
      <c r="I111" s="195"/>
      <c r="J111" s="128"/>
    </row>
    <row r="112" spans="1:10" ht="13.5">
      <c r="A112" s="109">
        <v>35</v>
      </c>
      <c r="B112" s="121" t="s">
        <v>607</v>
      </c>
      <c r="C112" s="109"/>
      <c r="D112" s="109">
        <v>1</v>
      </c>
      <c r="E112" s="109">
        <v>2</v>
      </c>
      <c r="F112" s="109">
        <v>2</v>
      </c>
      <c r="G112" s="194"/>
      <c r="H112" s="195"/>
      <c r="I112" s="195"/>
      <c r="J112" s="129"/>
    </row>
    <row r="113" spans="1:10" ht="12.75">
      <c r="A113" s="109">
        <v>350</v>
      </c>
      <c r="B113" s="118" t="s">
        <v>415</v>
      </c>
      <c r="C113" s="109"/>
      <c r="D113" s="109">
        <v>1</v>
      </c>
      <c r="E113" s="109">
        <v>2</v>
      </c>
      <c r="F113" s="109">
        <v>3</v>
      </c>
      <c r="G113" s="194"/>
      <c r="H113" s="195"/>
      <c r="I113" s="195"/>
      <c r="J113" s="128"/>
    </row>
    <row r="114" spans="1:10" ht="12.75">
      <c r="A114" s="109">
        <v>351</v>
      </c>
      <c r="B114" s="118" t="s">
        <v>416</v>
      </c>
      <c r="C114" s="109"/>
      <c r="D114" s="109">
        <v>1</v>
      </c>
      <c r="E114" s="109">
        <v>2</v>
      </c>
      <c r="F114" s="109">
        <v>4</v>
      </c>
      <c r="G114" s="194"/>
      <c r="H114" s="195"/>
      <c r="I114" s="195"/>
      <c r="J114" s="128"/>
    </row>
    <row r="115" spans="1:10" ht="12.75">
      <c r="A115" s="109">
        <v>352</v>
      </c>
      <c r="B115" s="118" t="s">
        <v>417</v>
      </c>
      <c r="C115" s="109"/>
      <c r="D115" s="109">
        <v>1</v>
      </c>
      <c r="E115" s="109">
        <v>2</v>
      </c>
      <c r="F115" s="109">
        <v>5</v>
      </c>
      <c r="G115" s="194"/>
      <c r="H115" s="195"/>
      <c r="I115" s="195"/>
      <c r="J115" s="128"/>
    </row>
    <row r="116" spans="1:10" ht="12.75">
      <c r="A116" s="109">
        <v>353</v>
      </c>
      <c r="B116" s="118" t="s">
        <v>418</v>
      </c>
      <c r="C116" s="109"/>
      <c r="D116" s="109">
        <v>1</v>
      </c>
      <c r="E116" s="109">
        <v>2</v>
      </c>
      <c r="F116" s="109">
        <v>6</v>
      </c>
      <c r="G116" s="194"/>
      <c r="H116" s="195"/>
      <c r="I116" s="195"/>
      <c r="J116" s="128"/>
    </row>
    <row r="117" spans="1:10" ht="13.5">
      <c r="A117" s="109">
        <v>360</v>
      </c>
      <c r="B117" s="121" t="s">
        <v>419</v>
      </c>
      <c r="C117" s="109"/>
      <c r="D117" s="109">
        <v>1</v>
      </c>
      <c r="E117" s="109">
        <v>2</v>
      </c>
      <c r="F117" s="109">
        <v>7</v>
      </c>
      <c r="G117" s="194">
        <v>436985</v>
      </c>
      <c r="H117" s="195"/>
      <c r="I117" s="195"/>
      <c r="J117" s="127">
        <v>390169</v>
      </c>
    </row>
    <row r="118" spans="1:10" ht="13.5">
      <c r="A118" s="109" t="s">
        <v>420</v>
      </c>
      <c r="B118" s="121" t="s">
        <v>608</v>
      </c>
      <c r="C118" s="109"/>
      <c r="D118" s="109">
        <v>1</v>
      </c>
      <c r="E118" s="109">
        <v>2</v>
      </c>
      <c r="F118" s="109">
        <v>8</v>
      </c>
      <c r="G118" s="194">
        <v>3365266</v>
      </c>
      <c r="H118" s="195"/>
      <c r="I118" s="195"/>
      <c r="J118" s="127">
        <v>3452666</v>
      </c>
    </row>
    <row r="119" spans="1:10" ht="12.75">
      <c r="A119" s="109" t="s">
        <v>420</v>
      </c>
      <c r="B119" s="118" t="s">
        <v>421</v>
      </c>
      <c r="C119" s="109"/>
      <c r="D119" s="109">
        <v>1</v>
      </c>
      <c r="E119" s="109">
        <v>2</v>
      </c>
      <c r="F119" s="109">
        <v>9</v>
      </c>
      <c r="G119" s="194">
        <v>3365266</v>
      </c>
      <c r="H119" s="195"/>
      <c r="I119" s="195"/>
      <c r="J119" s="127">
        <v>3452666</v>
      </c>
    </row>
    <row r="120" spans="1:10" ht="12.75">
      <c r="A120" s="109" t="s">
        <v>420</v>
      </c>
      <c r="B120" s="118" t="s">
        <v>422</v>
      </c>
      <c r="C120" s="109"/>
      <c r="D120" s="109">
        <v>1</v>
      </c>
      <c r="E120" s="109">
        <v>3</v>
      </c>
      <c r="F120" s="109">
        <v>0</v>
      </c>
      <c r="G120" s="194"/>
      <c r="H120" s="195"/>
      <c r="I120" s="195"/>
      <c r="J120" s="128"/>
    </row>
    <row r="121" spans="1:10" ht="13.5">
      <c r="A121" s="109"/>
      <c r="B121" s="121" t="s">
        <v>609</v>
      </c>
      <c r="C121" s="109"/>
      <c r="D121" s="109">
        <v>1</v>
      </c>
      <c r="E121" s="109">
        <v>3</v>
      </c>
      <c r="F121" s="109">
        <v>1</v>
      </c>
      <c r="G121" s="194">
        <v>17551497</v>
      </c>
      <c r="H121" s="195"/>
      <c r="I121" s="195"/>
      <c r="J121" s="127">
        <v>17435091</v>
      </c>
    </row>
    <row r="122" spans="1:10" ht="12.75">
      <c r="A122" s="109">
        <v>410</v>
      </c>
      <c r="B122" s="118" t="s">
        <v>423</v>
      </c>
      <c r="C122" s="109"/>
      <c r="D122" s="109">
        <v>1</v>
      </c>
      <c r="E122" s="109">
        <v>3</v>
      </c>
      <c r="F122" s="109">
        <v>2</v>
      </c>
      <c r="G122" s="194"/>
      <c r="H122" s="195"/>
      <c r="I122" s="195"/>
      <c r="J122" s="128"/>
    </row>
    <row r="123" spans="1:10" ht="12.75">
      <c r="A123" s="109">
        <v>411</v>
      </c>
      <c r="B123" s="118" t="s">
        <v>424</v>
      </c>
      <c r="C123" s="109"/>
      <c r="D123" s="109">
        <v>1</v>
      </c>
      <c r="E123" s="109">
        <v>3</v>
      </c>
      <c r="F123" s="109">
        <v>3</v>
      </c>
      <c r="G123" s="194"/>
      <c r="H123" s="195"/>
      <c r="I123" s="195"/>
      <c r="J123" s="128"/>
    </row>
    <row r="124" spans="1:10" ht="12.75">
      <c r="A124" s="109">
        <v>412</v>
      </c>
      <c r="B124" s="118" t="s">
        <v>425</v>
      </c>
      <c r="C124" s="109"/>
      <c r="D124" s="109">
        <v>1</v>
      </c>
      <c r="E124" s="109">
        <v>3</v>
      </c>
      <c r="F124" s="109">
        <v>4</v>
      </c>
      <c r="G124" s="194"/>
      <c r="H124" s="195"/>
      <c r="I124" s="195"/>
      <c r="J124" s="128"/>
    </row>
    <row r="125" spans="1:10" ht="12.75">
      <c r="A125" s="109" t="s">
        <v>426</v>
      </c>
      <c r="B125" s="118" t="s">
        <v>427</v>
      </c>
      <c r="C125" s="109"/>
      <c r="D125" s="109">
        <v>1</v>
      </c>
      <c r="E125" s="109">
        <v>3</v>
      </c>
      <c r="F125" s="109">
        <v>5</v>
      </c>
      <c r="G125" s="194">
        <v>16232942</v>
      </c>
      <c r="H125" s="195"/>
      <c r="I125" s="195"/>
      <c r="J125" s="127">
        <v>15587733</v>
      </c>
    </row>
    <row r="126" spans="1:10" ht="12.75">
      <c r="A126" s="109" t="s">
        <v>428</v>
      </c>
      <c r="B126" s="118" t="s">
        <v>429</v>
      </c>
      <c r="C126" s="109"/>
      <c r="D126" s="109">
        <v>1</v>
      </c>
      <c r="E126" s="109">
        <v>3</v>
      </c>
      <c r="F126" s="109">
        <v>6</v>
      </c>
      <c r="G126" s="194">
        <v>1318555</v>
      </c>
      <c r="H126" s="195"/>
      <c r="I126" s="195"/>
      <c r="J126" s="127">
        <v>1847358</v>
      </c>
    </row>
    <row r="127" spans="1:10" ht="25.5">
      <c r="A127" s="109">
        <v>417</v>
      </c>
      <c r="B127" s="118" t="s">
        <v>430</v>
      </c>
      <c r="C127" s="109"/>
      <c r="D127" s="109">
        <v>1</v>
      </c>
      <c r="E127" s="109">
        <v>3</v>
      </c>
      <c r="F127" s="109">
        <v>7</v>
      </c>
      <c r="G127" s="194"/>
      <c r="H127" s="195"/>
      <c r="I127" s="195"/>
      <c r="J127" s="128"/>
    </row>
    <row r="128" spans="1:10" ht="12.75">
      <c r="A128" s="109">
        <v>419</v>
      </c>
      <c r="B128" s="118" t="s">
        <v>431</v>
      </c>
      <c r="C128" s="109"/>
      <c r="D128" s="109">
        <v>1</v>
      </c>
      <c r="E128" s="109">
        <v>3</v>
      </c>
      <c r="F128" s="109">
        <v>8</v>
      </c>
      <c r="G128" s="194"/>
      <c r="H128" s="195"/>
      <c r="I128" s="195"/>
      <c r="J128" s="128"/>
    </row>
    <row r="129" spans="1:10" ht="13.5">
      <c r="A129" s="109">
        <v>408</v>
      </c>
      <c r="B129" s="121" t="s">
        <v>432</v>
      </c>
      <c r="C129" s="109"/>
      <c r="D129" s="109">
        <v>1</v>
      </c>
      <c r="E129" s="109">
        <v>3</v>
      </c>
      <c r="F129" s="109">
        <v>9</v>
      </c>
      <c r="G129" s="194"/>
      <c r="H129" s="195"/>
      <c r="I129" s="195"/>
      <c r="J129" s="128"/>
    </row>
    <row r="130" spans="1:10" ht="26.25">
      <c r="A130" s="109"/>
      <c r="B130" s="121" t="s">
        <v>610</v>
      </c>
      <c r="C130" s="109"/>
      <c r="D130" s="109">
        <v>1</v>
      </c>
      <c r="E130" s="109">
        <v>4</v>
      </c>
      <c r="F130" s="109">
        <v>0</v>
      </c>
      <c r="G130" s="194">
        <v>40692629</v>
      </c>
      <c r="H130" s="195"/>
      <c r="I130" s="195"/>
      <c r="J130" s="127">
        <v>47527660</v>
      </c>
    </row>
    <row r="131" spans="1:10" ht="13.5">
      <c r="A131" s="109">
        <v>42</v>
      </c>
      <c r="B131" s="121" t="s">
        <v>611</v>
      </c>
      <c r="C131" s="109"/>
      <c r="D131" s="109">
        <v>1</v>
      </c>
      <c r="E131" s="109">
        <v>4</v>
      </c>
      <c r="F131" s="109">
        <v>1</v>
      </c>
      <c r="G131" s="194">
        <v>24437816</v>
      </c>
      <c r="H131" s="195"/>
      <c r="I131" s="195"/>
      <c r="J131" s="127">
        <v>26738523</v>
      </c>
    </row>
    <row r="132" spans="1:10" ht="12.75">
      <c r="A132" s="109">
        <v>420</v>
      </c>
      <c r="B132" s="118" t="s">
        <v>433</v>
      </c>
      <c r="C132" s="109"/>
      <c r="D132" s="109">
        <v>1</v>
      </c>
      <c r="E132" s="109">
        <v>4</v>
      </c>
      <c r="F132" s="109">
        <v>2</v>
      </c>
      <c r="G132" s="194"/>
      <c r="H132" s="195"/>
      <c r="I132" s="195"/>
      <c r="J132" s="128"/>
    </row>
    <row r="133" spans="1:10" ht="12.75">
      <c r="A133" s="109">
        <v>421</v>
      </c>
      <c r="B133" s="118" t="s">
        <v>434</v>
      </c>
      <c r="C133" s="109"/>
      <c r="D133" s="109">
        <v>1</v>
      </c>
      <c r="E133" s="109">
        <v>4</v>
      </c>
      <c r="F133" s="109">
        <v>3</v>
      </c>
      <c r="G133" s="194"/>
      <c r="H133" s="195"/>
      <c r="I133" s="195"/>
      <c r="J133" s="128"/>
    </row>
    <row r="134" spans="1:13" ht="12.75">
      <c r="A134" s="109">
        <v>422</v>
      </c>
      <c r="B134" s="118" t="s">
        <v>435</v>
      </c>
      <c r="C134" s="109"/>
      <c r="D134" s="109">
        <v>1</v>
      </c>
      <c r="E134" s="109">
        <v>4</v>
      </c>
      <c r="F134" s="109">
        <v>4</v>
      </c>
      <c r="G134" s="194">
        <v>19679044</v>
      </c>
      <c r="H134" s="195"/>
      <c r="I134" s="195"/>
      <c r="J134" s="127">
        <v>20186132</v>
      </c>
      <c r="M134" s="133"/>
    </row>
    <row r="135" spans="1:10" ht="12.75">
      <c r="A135" s="109">
        <v>423</v>
      </c>
      <c r="B135" s="118" t="s">
        <v>436</v>
      </c>
      <c r="C135" s="109"/>
      <c r="D135" s="109">
        <v>1</v>
      </c>
      <c r="E135" s="109">
        <v>4</v>
      </c>
      <c r="F135" s="109">
        <v>5</v>
      </c>
      <c r="G135" s="194"/>
      <c r="H135" s="195"/>
      <c r="I135" s="195"/>
      <c r="J135" s="128"/>
    </row>
    <row r="136" spans="1:10" ht="12.75">
      <c r="A136" s="109" t="s">
        <v>437</v>
      </c>
      <c r="B136" s="118" t="s">
        <v>438</v>
      </c>
      <c r="C136" s="109"/>
      <c r="D136" s="109">
        <v>1</v>
      </c>
      <c r="E136" s="109">
        <v>4</v>
      </c>
      <c r="F136" s="109">
        <v>6</v>
      </c>
      <c r="G136" s="194">
        <v>4758772</v>
      </c>
      <c r="H136" s="195"/>
      <c r="I136" s="195"/>
      <c r="J136" s="127">
        <v>6552391</v>
      </c>
    </row>
    <row r="137" spans="1:10" ht="25.5">
      <c r="A137" s="109">
        <v>427</v>
      </c>
      <c r="B137" s="118" t="s">
        <v>439</v>
      </c>
      <c r="C137" s="109"/>
      <c r="D137" s="109">
        <v>1</v>
      </c>
      <c r="E137" s="109">
        <v>4</v>
      </c>
      <c r="F137" s="109">
        <v>7</v>
      </c>
      <c r="G137" s="194"/>
      <c r="H137" s="195"/>
      <c r="I137" s="195"/>
      <c r="J137" s="128"/>
    </row>
    <row r="138" spans="1:10" ht="12.75">
      <c r="A138" s="109">
        <v>429</v>
      </c>
      <c r="B138" s="118" t="s">
        <v>440</v>
      </c>
      <c r="C138" s="109"/>
      <c r="D138" s="109">
        <v>1</v>
      </c>
      <c r="E138" s="109">
        <v>4</v>
      </c>
      <c r="F138" s="109">
        <v>8</v>
      </c>
      <c r="G138" s="194"/>
      <c r="H138" s="195"/>
      <c r="I138" s="195"/>
      <c r="J138" s="128"/>
    </row>
    <row r="139" spans="1:10" ht="13.5">
      <c r="A139" s="109">
        <v>43</v>
      </c>
      <c r="B139" s="121" t="s">
        <v>612</v>
      </c>
      <c r="C139" s="109"/>
      <c r="D139" s="109">
        <v>1</v>
      </c>
      <c r="E139" s="109">
        <v>4</v>
      </c>
      <c r="F139" s="109">
        <v>9</v>
      </c>
      <c r="G139" s="194">
        <v>11092456</v>
      </c>
      <c r="H139" s="195"/>
      <c r="I139" s="195"/>
      <c r="J139" s="127">
        <v>15063495</v>
      </c>
    </row>
    <row r="140" spans="1:10" ht="12.75">
      <c r="A140" s="109">
        <v>430</v>
      </c>
      <c r="B140" s="118" t="s">
        <v>441</v>
      </c>
      <c r="C140" s="109"/>
      <c r="D140" s="109">
        <v>1</v>
      </c>
      <c r="E140" s="109">
        <v>5</v>
      </c>
      <c r="F140" s="109">
        <v>0</v>
      </c>
      <c r="G140" s="194"/>
      <c r="H140" s="195"/>
      <c r="I140" s="195"/>
      <c r="J140" s="128"/>
    </row>
    <row r="141" spans="1:10" ht="12.75">
      <c r="A141" s="109">
        <v>431</v>
      </c>
      <c r="B141" s="118" t="s">
        <v>442</v>
      </c>
      <c r="C141" s="109"/>
      <c r="D141" s="109">
        <v>1</v>
      </c>
      <c r="E141" s="109">
        <v>5</v>
      </c>
      <c r="F141" s="109">
        <v>1</v>
      </c>
      <c r="G141" s="194"/>
      <c r="H141" s="195"/>
      <c r="I141" s="195"/>
      <c r="J141" s="128"/>
    </row>
    <row r="142" spans="1:10" ht="12.75">
      <c r="A142" s="109">
        <v>432</v>
      </c>
      <c r="B142" s="118" t="s">
        <v>443</v>
      </c>
      <c r="C142" s="109"/>
      <c r="D142" s="109">
        <v>1</v>
      </c>
      <c r="E142" s="109">
        <v>5</v>
      </c>
      <c r="F142" s="109">
        <v>2</v>
      </c>
      <c r="G142" s="194">
        <v>3707715</v>
      </c>
      <c r="H142" s="195"/>
      <c r="I142" s="195"/>
      <c r="J142" s="127">
        <v>4602350</v>
      </c>
    </row>
    <row r="143" spans="1:10" ht="12.75">
      <c r="A143" s="109">
        <v>433</v>
      </c>
      <c r="B143" s="118" t="s">
        <v>444</v>
      </c>
      <c r="C143" s="109"/>
      <c r="D143" s="109">
        <v>1</v>
      </c>
      <c r="E143" s="109">
        <v>5</v>
      </c>
      <c r="F143" s="109">
        <v>3</v>
      </c>
      <c r="G143" s="194">
        <v>6668437</v>
      </c>
      <c r="H143" s="195"/>
      <c r="I143" s="195"/>
      <c r="J143" s="127">
        <v>9289509</v>
      </c>
    </row>
    <row r="144" spans="1:10" ht="12.75">
      <c r="A144" s="109">
        <v>439</v>
      </c>
      <c r="B144" s="118" t="s">
        <v>445</v>
      </c>
      <c r="C144" s="109"/>
      <c r="D144" s="109">
        <v>1</v>
      </c>
      <c r="E144" s="109">
        <v>5</v>
      </c>
      <c r="F144" s="109">
        <v>4</v>
      </c>
      <c r="G144" s="194">
        <v>716304</v>
      </c>
      <c r="H144" s="195"/>
      <c r="I144" s="195"/>
      <c r="J144" s="127">
        <v>1171636</v>
      </c>
    </row>
    <row r="145" spans="1:10" ht="13.5">
      <c r="A145" s="109">
        <v>44</v>
      </c>
      <c r="B145" s="121" t="s">
        <v>446</v>
      </c>
      <c r="C145" s="109"/>
      <c r="D145" s="109">
        <v>1</v>
      </c>
      <c r="E145" s="109">
        <v>5</v>
      </c>
      <c r="F145" s="109">
        <v>5</v>
      </c>
      <c r="G145" s="194"/>
      <c r="H145" s="195"/>
      <c r="I145" s="195"/>
      <c r="J145" s="128"/>
    </row>
    <row r="146" spans="1:10" ht="27">
      <c r="A146" s="109">
        <v>45</v>
      </c>
      <c r="B146" s="121" t="s">
        <v>613</v>
      </c>
      <c r="C146" s="109"/>
      <c r="D146" s="109">
        <v>1</v>
      </c>
      <c r="E146" s="109">
        <v>5</v>
      </c>
      <c r="F146" s="109">
        <v>6</v>
      </c>
      <c r="G146" s="194">
        <v>2024515</v>
      </c>
      <c r="H146" s="195"/>
      <c r="I146" s="195"/>
      <c r="J146" s="127">
        <v>2694768</v>
      </c>
    </row>
    <row r="147" spans="1:10" ht="12.75">
      <c r="A147" s="109" t="s">
        <v>447</v>
      </c>
      <c r="B147" s="118" t="s">
        <v>448</v>
      </c>
      <c r="C147" s="109"/>
      <c r="D147" s="109">
        <v>1</v>
      </c>
      <c r="E147" s="109">
        <v>5</v>
      </c>
      <c r="F147" s="109">
        <v>7</v>
      </c>
      <c r="G147" s="194">
        <v>2024515</v>
      </c>
      <c r="H147" s="195"/>
      <c r="I147" s="195"/>
      <c r="J147" s="127">
        <v>2694768</v>
      </c>
    </row>
    <row r="148" spans="1:10" ht="25.5">
      <c r="A148" s="109" t="s">
        <v>449</v>
      </c>
      <c r="B148" s="118" t="s">
        <v>450</v>
      </c>
      <c r="C148" s="109"/>
      <c r="D148" s="109">
        <v>1</v>
      </c>
      <c r="E148" s="109">
        <v>5</v>
      </c>
      <c r="F148" s="109">
        <v>8</v>
      </c>
      <c r="G148" s="194"/>
      <c r="H148" s="195"/>
      <c r="I148" s="195"/>
      <c r="J148" s="128"/>
    </row>
    <row r="149" spans="1:10" ht="12.75">
      <c r="A149" s="109" t="s">
        <v>451</v>
      </c>
      <c r="B149" s="118" t="s">
        <v>452</v>
      </c>
      <c r="C149" s="109"/>
      <c r="D149" s="109">
        <v>1</v>
      </c>
      <c r="E149" s="109">
        <v>5</v>
      </c>
      <c r="F149" s="109">
        <v>9</v>
      </c>
      <c r="G149" s="194"/>
      <c r="H149" s="195"/>
      <c r="I149" s="195"/>
      <c r="J149" s="128"/>
    </row>
    <row r="150" spans="1:10" ht="13.5">
      <c r="A150" s="109">
        <v>46</v>
      </c>
      <c r="B150" s="121" t="s">
        <v>453</v>
      </c>
      <c r="C150" s="109"/>
      <c r="D150" s="109">
        <v>1</v>
      </c>
      <c r="E150" s="109">
        <v>6</v>
      </c>
      <c r="F150" s="109">
        <v>0</v>
      </c>
      <c r="G150" s="194">
        <v>2816966</v>
      </c>
      <c r="H150" s="195"/>
      <c r="I150" s="195"/>
      <c r="J150" s="127">
        <v>2835742</v>
      </c>
    </row>
    <row r="151" spans="1:10" ht="13.5">
      <c r="A151" s="109">
        <v>47</v>
      </c>
      <c r="B151" s="121" t="s">
        <v>454</v>
      </c>
      <c r="C151" s="109"/>
      <c r="D151" s="109">
        <v>1</v>
      </c>
      <c r="E151" s="109">
        <v>6</v>
      </c>
      <c r="F151" s="109">
        <v>1</v>
      </c>
      <c r="G151" s="194">
        <v>250959</v>
      </c>
      <c r="H151" s="195"/>
      <c r="I151" s="195"/>
      <c r="J151" s="128"/>
    </row>
    <row r="152" spans="1:10" ht="13.5">
      <c r="A152" s="109" t="s">
        <v>455</v>
      </c>
      <c r="B152" s="121" t="s">
        <v>456</v>
      </c>
      <c r="C152" s="109"/>
      <c r="D152" s="109">
        <v>1</v>
      </c>
      <c r="E152" s="109">
        <v>6</v>
      </c>
      <c r="F152" s="109">
        <v>2</v>
      </c>
      <c r="G152" s="194">
        <v>69917</v>
      </c>
      <c r="H152" s="195"/>
      <c r="I152" s="195"/>
      <c r="J152" s="127">
        <v>195132</v>
      </c>
    </row>
    <row r="153" spans="1:10" ht="13.5">
      <c r="A153" s="109">
        <v>481</v>
      </c>
      <c r="B153" s="121" t="s">
        <v>457</v>
      </c>
      <c r="C153" s="109"/>
      <c r="D153" s="109">
        <v>1</v>
      </c>
      <c r="E153" s="109">
        <v>6</v>
      </c>
      <c r="F153" s="109">
        <v>3</v>
      </c>
      <c r="G153" s="194"/>
      <c r="H153" s="195"/>
      <c r="I153" s="195"/>
      <c r="J153" s="128"/>
    </row>
    <row r="154" spans="1:10" ht="13.5">
      <c r="A154" s="109" t="s">
        <v>458</v>
      </c>
      <c r="B154" s="121" t="s">
        <v>459</v>
      </c>
      <c r="C154" s="109"/>
      <c r="D154" s="109">
        <v>1</v>
      </c>
      <c r="E154" s="109">
        <v>6</v>
      </c>
      <c r="F154" s="109">
        <v>4</v>
      </c>
      <c r="G154" s="194">
        <v>4242309</v>
      </c>
      <c r="H154" s="195"/>
      <c r="I154" s="195"/>
      <c r="J154" s="127">
        <v>3161949</v>
      </c>
    </row>
    <row r="155" spans="1:10" ht="13.5">
      <c r="A155" s="109">
        <v>495</v>
      </c>
      <c r="B155" s="121" t="s">
        <v>460</v>
      </c>
      <c r="C155" s="109"/>
      <c r="D155" s="109">
        <v>1</v>
      </c>
      <c r="E155" s="109">
        <v>6</v>
      </c>
      <c r="F155" s="109">
        <v>5</v>
      </c>
      <c r="G155" s="194"/>
      <c r="H155" s="195"/>
      <c r="I155" s="195"/>
      <c r="J155" s="128"/>
    </row>
    <row r="156" spans="1:10" ht="26.25">
      <c r="A156" s="109"/>
      <c r="B156" s="121" t="s">
        <v>614</v>
      </c>
      <c r="C156" s="109"/>
      <c r="D156" s="109">
        <v>1</v>
      </c>
      <c r="E156" s="109">
        <v>6</v>
      </c>
      <c r="F156" s="109">
        <v>6</v>
      </c>
      <c r="G156" s="194">
        <v>204222746</v>
      </c>
      <c r="H156" s="195"/>
      <c r="I156" s="195"/>
      <c r="J156" s="127">
        <v>207894692</v>
      </c>
    </row>
    <row r="157" spans="1:10" ht="12.75">
      <c r="A157" s="109">
        <v>89</v>
      </c>
      <c r="B157" s="118" t="s">
        <v>461</v>
      </c>
      <c r="C157" s="109"/>
      <c r="D157" s="109">
        <v>1</v>
      </c>
      <c r="E157" s="109">
        <v>6</v>
      </c>
      <c r="F157" s="109">
        <v>7</v>
      </c>
      <c r="G157" s="194">
        <v>777483</v>
      </c>
      <c r="H157" s="195"/>
      <c r="I157" s="195"/>
      <c r="J157" s="127">
        <v>3939749</v>
      </c>
    </row>
    <row r="158" spans="1:10" ht="12.75">
      <c r="A158" s="109"/>
      <c r="B158" s="118" t="s">
        <v>462</v>
      </c>
      <c r="C158" s="109"/>
      <c r="D158" s="109">
        <v>1</v>
      </c>
      <c r="E158" s="109">
        <v>6</v>
      </c>
      <c r="F158" s="109">
        <v>8</v>
      </c>
      <c r="G158" s="194">
        <v>205000229</v>
      </c>
      <c r="H158" s="195"/>
      <c r="I158" s="195"/>
      <c r="J158" s="127">
        <v>211834441</v>
      </c>
    </row>
    <row r="161" spans="2:10" ht="12.75">
      <c r="B161" s="225" t="s">
        <v>628</v>
      </c>
      <c r="C161" s="225"/>
      <c r="D161" s="135" t="s">
        <v>616</v>
      </c>
      <c r="E161" s="135"/>
      <c r="F161" s="135"/>
      <c r="G161" s="135"/>
      <c r="H161" s="125"/>
      <c r="J161" s="124" t="s">
        <v>291</v>
      </c>
    </row>
    <row r="162" spans="2:10" ht="12.75">
      <c r="B162" s="225" t="s">
        <v>627</v>
      </c>
      <c r="C162" s="225"/>
      <c r="D162" s="135" t="s">
        <v>587</v>
      </c>
      <c r="E162" s="135"/>
      <c r="F162" s="135"/>
      <c r="G162" s="135"/>
      <c r="H162" s="125"/>
      <c r="I162" s="124" t="s">
        <v>292</v>
      </c>
      <c r="J162" s="72" t="s">
        <v>586</v>
      </c>
    </row>
    <row r="163" spans="4:7" ht="12.75">
      <c r="D163" s="135" t="s">
        <v>617</v>
      </c>
      <c r="E163" s="135"/>
      <c r="F163" s="135"/>
      <c r="G163" s="135"/>
    </row>
  </sheetData>
  <sheetProtection/>
  <mergeCells count="100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9:I119"/>
    <mergeCell ref="G120:I120"/>
    <mergeCell ref="G121:I121"/>
    <mergeCell ref="G114:I114"/>
    <mergeCell ref="G115:I115"/>
    <mergeCell ref="G116:I116"/>
    <mergeCell ref="G117:I117"/>
    <mergeCell ref="G113:I113"/>
    <mergeCell ref="G106:I106"/>
    <mergeCell ref="G107:I107"/>
    <mergeCell ref="G108:I108"/>
    <mergeCell ref="G109:I109"/>
    <mergeCell ref="G118:I118"/>
    <mergeCell ref="D15:F15"/>
    <mergeCell ref="G15:I15"/>
    <mergeCell ref="D16:F16"/>
    <mergeCell ref="G110:I110"/>
    <mergeCell ref="G111:I111"/>
    <mergeCell ref="G112:I112"/>
    <mergeCell ref="G14:I14"/>
    <mergeCell ref="D20:F20"/>
    <mergeCell ref="C14:C18"/>
    <mergeCell ref="G105:I105"/>
    <mergeCell ref="D90:F90"/>
    <mergeCell ref="A14:A18"/>
    <mergeCell ref="D89:F89"/>
    <mergeCell ref="G91:I91"/>
    <mergeCell ref="D17:F17"/>
    <mergeCell ref="G17:I17"/>
    <mergeCell ref="H8:I8"/>
    <mergeCell ref="G97:I97"/>
    <mergeCell ref="G98:I98"/>
    <mergeCell ref="G99:I99"/>
    <mergeCell ref="H9:I9"/>
    <mergeCell ref="A11:J11"/>
    <mergeCell ref="B14:B18"/>
    <mergeCell ref="C12:H12"/>
    <mergeCell ref="G96:I96"/>
    <mergeCell ref="G95:I95"/>
    <mergeCell ref="D161:G161"/>
    <mergeCell ref="D162:G162"/>
    <mergeCell ref="D163:G163"/>
    <mergeCell ref="D14:F14"/>
    <mergeCell ref="G102:I102"/>
    <mergeCell ref="G103:I103"/>
    <mergeCell ref="G104:I104"/>
    <mergeCell ref="D18:F18"/>
    <mergeCell ref="G16:I16"/>
    <mergeCell ref="G101:I101"/>
    <mergeCell ref="B3:J3"/>
    <mergeCell ref="B4:J4"/>
    <mergeCell ref="B5:J5"/>
    <mergeCell ref="B6:J6"/>
    <mergeCell ref="B7:J7"/>
    <mergeCell ref="G100:I100"/>
    <mergeCell ref="D19:F19"/>
    <mergeCell ref="G92:I92"/>
    <mergeCell ref="G93:I93"/>
    <mergeCell ref="G94:I94"/>
  </mergeCells>
  <printOptions horizontalCentered="1"/>
  <pageMargins left="0.3937007874015748" right="0.35433070866141736" top="0.27" bottom="0.23" header="0.25" footer="0.27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SheetLayoutView="100" zoomScalePageLayoutView="0" workbookViewId="0" topLeftCell="A1">
      <selection activeCell="B13" sqref="B13:H13"/>
    </sheetView>
  </sheetViews>
  <sheetFormatPr defaultColWidth="9.00390625" defaultRowHeight="12.75"/>
  <cols>
    <col min="1" max="1" width="17.625" style="29" customWidth="1"/>
    <col min="2" max="2" width="44.75390625" style="29" customWidth="1"/>
    <col min="3" max="3" width="8.375" style="29" customWidth="1"/>
    <col min="4" max="4" width="5.75390625" style="29" customWidth="1"/>
    <col min="5" max="5" width="3.875" style="29" customWidth="1"/>
    <col min="6" max="6" width="7.375" style="29" customWidth="1"/>
    <col min="7" max="7" width="2.875" style="29" customWidth="1"/>
    <col min="8" max="8" width="12.75390625" style="29" customWidth="1"/>
    <col min="9" max="9" width="16.00390625" style="29" customWidth="1"/>
    <col min="10" max="16384" width="9.125" style="29" customWidth="1"/>
  </cols>
  <sheetData>
    <row r="1" ht="13.5">
      <c r="I1" s="3" t="s">
        <v>85</v>
      </c>
    </row>
    <row r="2" ht="13.5">
      <c r="I2" s="4" t="s">
        <v>119</v>
      </c>
    </row>
    <row r="3" spans="1:9" ht="12.75">
      <c r="A3" s="60" t="s">
        <v>293</v>
      </c>
      <c r="B3" s="244" t="s">
        <v>637</v>
      </c>
      <c r="C3" s="245"/>
      <c r="D3" s="245"/>
      <c r="E3" s="245"/>
      <c r="F3" s="245"/>
      <c r="G3" s="245"/>
      <c r="H3" s="245"/>
      <c r="I3" s="246"/>
    </row>
    <row r="4" spans="1:9" ht="12.75">
      <c r="A4" s="60" t="s">
        <v>137</v>
      </c>
      <c r="B4" s="244" t="s">
        <v>638</v>
      </c>
      <c r="C4" s="245"/>
      <c r="D4" s="245"/>
      <c r="E4" s="245"/>
      <c r="F4" s="245"/>
      <c r="G4" s="245"/>
      <c r="H4" s="245"/>
      <c r="I4" s="246"/>
    </row>
    <row r="5" spans="1:9" ht="12.75">
      <c r="A5" s="60" t="s">
        <v>138</v>
      </c>
      <c r="B5" s="244" t="s">
        <v>589</v>
      </c>
      <c r="C5" s="245"/>
      <c r="D5" s="245"/>
      <c r="E5" s="245"/>
      <c r="F5" s="245"/>
      <c r="G5" s="245"/>
      <c r="H5" s="245"/>
      <c r="I5" s="246"/>
    </row>
    <row r="6" spans="1:9" ht="12.75">
      <c r="A6" s="60" t="s">
        <v>139</v>
      </c>
      <c r="B6" s="247" t="s">
        <v>590</v>
      </c>
      <c r="C6" s="248"/>
      <c r="D6" s="248"/>
      <c r="E6" s="248"/>
      <c r="F6" s="248"/>
      <c r="G6" s="248"/>
      <c r="H6" s="248"/>
      <c r="I6" s="249"/>
    </row>
    <row r="7" spans="1:9" ht="12.75">
      <c r="A7" s="60" t="s">
        <v>140</v>
      </c>
      <c r="B7" s="247" t="s">
        <v>590</v>
      </c>
      <c r="C7" s="248"/>
      <c r="D7" s="248"/>
      <c r="E7" s="248"/>
      <c r="F7" s="248"/>
      <c r="G7" s="248"/>
      <c r="H7" s="248"/>
      <c r="I7" s="249"/>
    </row>
    <row r="8" spans="6:9" ht="12.75">
      <c r="F8" s="37"/>
      <c r="G8" s="37"/>
      <c r="H8" s="37"/>
      <c r="I8" s="37"/>
    </row>
    <row r="10" spans="1:9" ht="13.5" thickBot="1">
      <c r="A10" s="229" t="s">
        <v>465</v>
      </c>
      <c r="B10" s="229"/>
      <c r="C10" s="229"/>
      <c r="D10" s="229"/>
      <c r="E10" s="229"/>
      <c r="F10" s="229"/>
      <c r="G10" s="229"/>
      <c r="H10" s="229"/>
      <c r="I10" s="229"/>
    </row>
    <row r="11" spans="1:9" ht="14.25" thickBot="1" thickTop="1">
      <c r="A11" s="227" t="s">
        <v>466</v>
      </c>
      <c r="B11" s="227"/>
      <c r="C11" s="227"/>
      <c r="D11" s="227"/>
      <c r="E11" s="227"/>
      <c r="F11" s="227"/>
      <c r="G11" s="227"/>
      <c r="H11" s="227"/>
      <c r="I11" s="227"/>
    </row>
    <row r="12" spans="1:8" ht="13.5" thickTop="1">
      <c r="A12" s="43"/>
      <c r="B12" s="43"/>
      <c r="C12" s="43"/>
      <c r="D12" s="43"/>
      <c r="E12" s="43"/>
      <c r="F12" s="43"/>
      <c r="G12" s="43"/>
      <c r="H12" s="43"/>
    </row>
    <row r="13" spans="2:8" ht="12.75">
      <c r="B13" s="183" t="s">
        <v>615</v>
      </c>
      <c r="C13" s="183"/>
      <c r="D13" s="183"/>
      <c r="E13" s="183"/>
      <c r="F13" s="183"/>
      <c r="G13" s="183"/>
      <c r="H13" s="183"/>
    </row>
    <row r="15" ht="12.75">
      <c r="I15" s="44" t="s">
        <v>467</v>
      </c>
    </row>
    <row r="16" spans="1:9" ht="12.75" customHeight="1">
      <c r="A16" s="186" t="s">
        <v>569</v>
      </c>
      <c r="B16" s="228" t="s">
        <v>468</v>
      </c>
      <c r="C16" s="226" t="s">
        <v>143</v>
      </c>
      <c r="D16" s="228" t="s">
        <v>469</v>
      </c>
      <c r="E16" s="228" t="s">
        <v>470</v>
      </c>
      <c r="F16" s="228"/>
      <c r="G16" s="228"/>
      <c r="H16" s="228" t="s">
        <v>296</v>
      </c>
      <c r="I16" s="228"/>
    </row>
    <row r="17" spans="1:9" ht="12.75" customHeight="1">
      <c r="A17" s="230"/>
      <c r="B17" s="228"/>
      <c r="C17" s="226"/>
      <c r="D17" s="228"/>
      <c r="E17" s="228"/>
      <c r="F17" s="228"/>
      <c r="G17" s="228"/>
      <c r="H17" s="228"/>
      <c r="I17" s="228"/>
    </row>
    <row r="18" spans="1:9" ht="12.75">
      <c r="A18" s="230"/>
      <c r="B18" s="228"/>
      <c r="C18" s="226"/>
      <c r="D18" s="228"/>
      <c r="E18" s="228"/>
      <c r="F18" s="228"/>
      <c r="G18" s="228"/>
      <c r="H18" s="228"/>
      <c r="I18" s="228"/>
    </row>
    <row r="19" spans="1:9" ht="25.5" customHeight="1">
      <c r="A19" s="230"/>
      <c r="B19" s="228"/>
      <c r="C19" s="226"/>
      <c r="D19" s="228"/>
      <c r="E19" s="228"/>
      <c r="F19" s="228"/>
      <c r="G19" s="228"/>
      <c r="H19" s="228" t="s">
        <v>471</v>
      </c>
      <c r="I19" s="228" t="s">
        <v>472</v>
      </c>
    </row>
    <row r="20" spans="1:9" ht="12.75">
      <c r="A20" s="231"/>
      <c r="B20" s="228"/>
      <c r="C20" s="226"/>
      <c r="D20" s="228"/>
      <c r="E20" s="228"/>
      <c r="F20" s="228"/>
      <c r="G20" s="228"/>
      <c r="H20" s="228"/>
      <c r="I20" s="228"/>
    </row>
    <row r="21" spans="1:9" ht="12.75">
      <c r="A21" s="36">
        <v>1</v>
      </c>
      <c r="B21" s="36">
        <v>2</v>
      </c>
      <c r="C21" s="36">
        <v>3</v>
      </c>
      <c r="D21" s="36">
        <v>4</v>
      </c>
      <c r="E21" s="160">
        <v>5</v>
      </c>
      <c r="F21" s="160"/>
      <c r="G21" s="160"/>
      <c r="H21" s="36">
        <v>6</v>
      </c>
      <c r="I21" s="36">
        <v>7</v>
      </c>
    </row>
    <row r="22" spans="1:9" ht="27" customHeight="1">
      <c r="A22" s="36"/>
      <c r="B22" s="45" t="s">
        <v>473</v>
      </c>
      <c r="C22" s="36"/>
      <c r="D22" s="36"/>
      <c r="E22" s="160"/>
      <c r="F22" s="160"/>
      <c r="G22" s="160"/>
      <c r="H22" s="84"/>
      <c r="I22" s="84"/>
    </row>
    <row r="23" spans="1:9" ht="15" customHeight="1">
      <c r="A23" s="36" t="s">
        <v>474</v>
      </c>
      <c r="B23" s="40" t="s">
        <v>475</v>
      </c>
      <c r="C23" s="36"/>
      <c r="D23" s="36"/>
      <c r="E23" s="36">
        <v>4</v>
      </c>
      <c r="F23" s="36">
        <v>0</v>
      </c>
      <c r="G23" s="36">
        <v>1</v>
      </c>
      <c r="H23" s="84">
        <v>2053719</v>
      </c>
      <c r="I23" s="130">
        <v>-1480079.1600000001</v>
      </c>
    </row>
    <row r="24" spans="1:9" ht="13.5" customHeight="1">
      <c r="A24" s="36"/>
      <c r="B24" s="5" t="s">
        <v>476</v>
      </c>
      <c r="C24" s="36"/>
      <c r="D24" s="36"/>
      <c r="E24" s="36"/>
      <c r="F24" s="36"/>
      <c r="G24" s="36"/>
      <c r="H24" s="84"/>
      <c r="I24" s="131"/>
    </row>
    <row r="25" spans="1:9" ht="26.25" customHeight="1">
      <c r="A25" s="36" t="s">
        <v>477</v>
      </c>
      <c r="B25" s="5" t="s">
        <v>478</v>
      </c>
      <c r="C25" s="36"/>
      <c r="D25" s="36" t="s">
        <v>128</v>
      </c>
      <c r="E25" s="36"/>
      <c r="F25" s="36"/>
      <c r="G25" s="36"/>
      <c r="H25" s="84"/>
      <c r="I25" s="131"/>
    </row>
    <row r="26" spans="1:9" ht="15.75" customHeight="1">
      <c r="A26" s="36" t="s">
        <v>479</v>
      </c>
      <c r="B26" s="5" t="s">
        <v>129</v>
      </c>
      <c r="C26" s="36"/>
      <c r="D26" s="36" t="s">
        <v>480</v>
      </c>
      <c r="E26" s="36"/>
      <c r="F26" s="36"/>
      <c r="G26" s="36"/>
      <c r="H26" s="84"/>
      <c r="I26" s="131"/>
    </row>
    <row r="27" spans="1:9" ht="27" customHeight="1">
      <c r="A27" s="36" t="s">
        <v>481</v>
      </c>
      <c r="B27" s="5" t="s">
        <v>482</v>
      </c>
      <c r="C27" s="36"/>
      <c r="D27" s="36" t="s">
        <v>128</v>
      </c>
      <c r="E27" s="36"/>
      <c r="F27" s="36"/>
      <c r="G27" s="36"/>
      <c r="H27" s="84">
        <v>1982259</v>
      </c>
      <c r="I27" s="131">
        <v>2029371.82</v>
      </c>
    </row>
    <row r="28" spans="1:9" ht="15.75" customHeight="1">
      <c r="A28" s="36" t="s">
        <v>483</v>
      </c>
      <c r="B28" s="5" t="s">
        <v>130</v>
      </c>
      <c r="C28" s="36"/>
      <c r="D28" s="36" t="s">
        <v>480</v>
      </c>
      <c r="E28" s="36"/>
      <c r="F28" s="36"/>
      <c r="G28" s="36"/>
      <c r="H28" s="84"/>
      <c r="I28" s="131">
        <v>30974.800000000003</v>
      </c>
    </row>
    <row r="29" spans="1:9" ht="15.75" customHeight="1">
      <c r="A29" s="36" t="s">
        <v>484</v>
      </c>
      <c r="B29" s="5" t="s">
        <v>485</v>
      </c>
      <c r="C29" s="36"/>
      <c r="D29" s="36" t="s">
        <v>480</v>
      </c>
      <c r="E29" s="36"/>
      <c r="F29" s="36"/>
      <c r="G29" s="36"/>
      <c r="H29" s="84"/>
      <c r="I29" s="131"/>
    </row>
    <row r="30" spans="1:9" ht="13.5" customHeight="1">
      <c r="A30" s="36" t="s">
        <v>486</v>
      </c>
      <c r="B30" s="5" t="s">
        <v>487</v>
      </c>
      <c r="C30" s="36"/>
      <c r="D30" s="36" t="s">
        <v>480</v>
      </c>
      <c r="E30" s="36"/>
      <c r="F30" s="36"/>
      <c r="G30" s="36"/>
      <c r="H30" s="84"/>
      <c r="I30" s="131"/>
    </row>
    <row r="31" spans="1:9" ht="26.25" customHeight="1">
      <c r="A31" s="36" t="s">
        <v>488</v>
      </c>
      <c r="B31" s="5" t="s">
        <v>489</v>
      </c>
      <c r="C31" s="36"/>
      <c r="D31" s="36" t="s">
        <v>480</v>
      </c>
      <c r="E31" s="36"/>
      <c r="F31" s="36"/>
      <c r="G31" s="36"/>
      <c r="H31" s="84"/>
      <c r="I31" s="131"/>
    </row>
    <row r="32" spans="1:9" ht="15.75" customHeight="1">
      <c r="A32" s="41" t="s">
        <v>490</v>
      </c>
      <c r="B32" s="40" t="s">
        <v>68</v>
      </c>
      <c r="C32" s="36"/>
      <c r="D32" s="36"/>
      <c r="E32" s="36">
        <v>4</v>
      </c>
      <c r="F32" s="36">
        <v>0</v>
      </c>
      <c r="G32" s="36">
        <v>2</v>
      </c>
      <c r="H32" s="132">
        <v>1982259</v>
      </c>
      <c r="I32" s="130">
        <f>SUM(I25:I31)</f>
        <v>2060346.62</v>
      </c>
    </row>
    <row r="33" spans="1:9" ht="12.75" customHeight="1">
      <c r="A33" s="36" t="s">
        <v>491</v>
      </c>
      <c r="B33" s="5" t="s">
        <v>131</v>
      </c>
      <c r="C33" s="36"/>
      <c r="D33" s="36" t="s">
        <v>480</v>
      </c>
      <c r="E33" s="36"/>
      <c r="F33" s="36"/>
      <c r="G33" s="36"/>
      <c r="H33" s="134">
        <v>-1001058</v>
      </c>
      <c r="I33" s="131">
        <v>-1746941</v>
      </c>
    </row>
    <row r="34" spans="1:9" ht="13.5" customHeight="1">
      <c r="A34" s="36" t="s">
        <v>492</v>
      </c>
      <c r="B34" s="5" t="s">
        <v>132</v>
      </c>
      <c r="C34" s="36"/>
      <c r="D34" s="36" t="s">
        <v>480</v>
      </c>
      <c r="E34" s="36"/>
      <c r="F34" s="36"/>
      <c r="G34" s="36"/>
      <c r="H34" s="134">
        <v>-719396</v>
      </c>
      <c r="I34" s="131">
        <v>8770998</v>
      </c>
    </row>
    <row r="35" spans="1:9" ht="14.25" customHeight="1">
      <c r="A35" s="36" t="s">
        <v>493</v>
      </c>
      <c r="B35" s="5" t="s">
        <v>494</v>
      </c>
      <c r="C35" s="36"/>
      <c r="D35" s="36" t="s">
        <v>480</v>
      </c>
      <c r="E35" s="36"/>
      <c r="F35" s="36"/>
      <c r="G35" s="36"/>
      <c r="H35" s="132">
        <v>1071141</v>
      </c>
      <c r="I35" s="131">
        <v>-1790160</v>
      </c>
    </row>
    <row r="36" spans="1:9" ht="14.25" customHeight="1">
      <c r="A36" s="36" t="s">
        <v>495</v>
      </c>
      <c r="B36" s="5" t="s">
        <v>133</v>
      </c>
      <c r="C36" s="36"/>
      <c r="D36" s="36" t="s">
        <v>480</v>
      </c>
      <c r="E36" s="36"/>
      <c r="F36" s="36"/>
      <c r="G36" s="36"/>
      <c r="H36" s="132">
        <v>82336</v>
      </c>
      <c r="I36" s="131">
        <v>-105178</v>
      </c>
    </row>
    <row r="37" spans="1:9" ht="14.25" customHeight="1">
      <c r="A37" s="36" t="s">
        <v>496</v>
      </c>
      <c r="B37" s="5" t="s">
        <v>497</v>
      </c>
      <c r="C37" s="36"/>
      <c r="D37" s="36" t="s">
        <v>480</v>
      </c>
      <c r="E37" s="36"/>
      <c r="F37" s="36"/>
      <c r="G37" s="36"/>
      <c r="H37" s="134">
        <v>-3515707</v>
      </c>
      <c r="I37" s="131">
        <v>-13058</v>
      </c>
    </row>
    <row r="38" spans="1:9" ht="13.5" customHeight="1">
      <c r="A38" s="36" t="s">
        <v>498</v>
      </c>
      <c r="B38" s="5" t="s">
        <v>134</v>
      </c>
      <c r="C38" s="36"/>
      <c r="D38" s="36" t="s">
        <v>480</v>
      </c>
      <c r="E38" s="36"/>
      <c r="F38" s="36"/>
      <c r="G38" s="36"/>
      <c r="H38" s="134">
        <v>-3202918</v>
      </c>
      <c r="I38" s="131">
        <v>-1778092</v>
      </c>
    </row>
    <row r="39" spans="1:9" ht="15" customHeight="1">
      <c r="A39" s="36" t="s">
        <v>499</v>
      </c>
      <c r="B39" s="5" t="s">
        <v>135</v>
      </c>
      <c r="C39" s="36"/>
      <c r="D39" s="36" t="s">
        <v>480</v>
      </c>
      <c r="E39" s="36"/>
      <c r="F39" s="36"/>
      <c r="G39" s="36"/>
      <c r="H39" s="134"/>
      <c r="I39" s="131"/>
    </row>
    <row r="40" spans="1:9" ht="15.75" customHeight="1">
      <c r="A40" s="41" t="s">
        <v>500</v>
      </c>
      <c r="B40" s="40" t="s">
        <v>69</v>
      </c>
      <c r="C40" s="36"/>
      <c r="D40" s="36"/>
      <c r="E40" s="36">
        <v>4</v>
      </c>
      <c r="F40" s="36">
        <v>0</v>
      </c>
      <c r="G40" s="36">
        <v>3</v>
      </c>
      <c r="H40" s="134">
        <v>-7285602</v>
      </c>
      <c r="I40" s="130">
        <f>SUM(I33:I39)</f>
        <v>3337569</v>
      </c>
    </row>
    <row r="41" spans="1:9" ht="15.75" customHeight="1">
      <c r="A41" s="41" t="s">
        <v>501</v>
      </c>
      <c r="B41" s="40" t="s">
        <v>70</v>
      </c>
      <c r="C41" s="36"/>
      <c r="D41" s="36"/>
      <c r="E41" s="36">
        <v>4</v>
      </c>
      <c r="F41" s="36">
        <v>0</v>
      </c>
      <c r="G41" s="36">
        <v>4</v>
      </c>
      <c r="H41" s="134">
        <v>-3249624</v>
      </c>
      <c r="I41" s="130">
        <f>SUM(I23,I32,I40)</f>
        <v>3917836.46</v>
      </c>
    </row>
    <row r="42" spans="1:9" ht="15" customHeight="1">
      <c r="A42" s="36"/>
      <c r="B42" s="5" t="s">
        <v>502</v>
      </c>
      <c r="C42" s="36"/>
      <c r="D42" s="36"/>
      <c r="E42" s="36"/>
      <c r="F42" s="36"/>
      <c r="G42" s="36"/>
      <c r="H42" s="84"/>
      <c r="I42" s="131"/>
    </row>
    <row r="43" spans="1:9" ht="15" customHeight="1">
      <c r="A43" s="41" t="s">
        <v>503</v>
      </c>
      <c r="B43" s="40" t="s">
        <v>71</v>
      </c>
      <c r="C43" s="36"/>
      <c r="D43" s="36"/>
      <c r="E43" s="36">
        <v>4</v>
      </c>
      <c r="F43" s="36">
        <v>0</v>
      </c>
      <c r="G43" s="36">
        <v>5</v>
      </c>
      <c r="H43" s="130">
        <f>SUM(H44:H49)</f>
        <v>2928218</v>
      </c>
      <c r="I43" s="130">
        <f>SUM(I44:I49)</f>
        <v>0</v>
      </c>
    </row>
    <row r="44" spans="1:9" ht="17.25" customHeight="1">
      <c r="A44" s="36" t="s">
        <v>504</v>
      </c>
      <c r="B44" s="5" t="s">
        <v>505</v>
      </c>
      <c r="C44" s="36"/>
      <c r="D44" s="36" t="s">
        <v>128</v>
      </c>
      <c r="E44" s="36">
        <v>4</v>
      </c>
      <c r="F44" s="36">
        <v>0</v>
      </c>
      <c r="G44" s="36">
        <v>6</v>
      </c>
      <c r="H44" s="84"/>
      <c r="I44" s="131"/>
    </row>
    <row r="45" spans="1:9" ht="15.75" customHeight="1">
      <c r="A45" s="36" t="s">
        <v>506</v>
      </c>
      <c r="B45" s="5" t="s">
        <v>507</v>
      </c>
      <c r="C45" s="36"/>
      <c r="D45" s="36" t="s">
        <v>128</v>
      </c>
      <c r="E45" s="36">
        <v>4</v>
      </c>
      <c r="F45" s="36">
        <v>0</v>
      </c>
      <c r="G45" s="36">
        <v>7</v>
      </c>
      <c r="H45" s="84"/>
      <c r="I45" s="131"/>
    </row>
    <row r="46" spans="1:9" ht="15" customHeight="1">
      <c r="A46" s="36" t="s">
        <v>508</v>
      </c>
      <c r="B46" s="5" t="s">
        <v>509</v>
      </c>
      <c r="C46" s="36"/>
      <c r="D46" s="36" t="s">
        <v>128</v>
      </c>
      <c r="E46" s="36">
        <v>4</v>
      </c>
      <c r="F46" s="36">
        <v>0</v>
      </c>
      <c r="G46" s="36">
        <v>8</v>
      </c>
      <c r="H46" s="84"/>
      <c r="I46" s="131"/>
    </row>
    <row r="47" spans="1:9" ht="12.75" customHeight="1">
      <c r="A47" s="36" t="s">
        <v>510</v>
      </c>
      <c r="B47" s="5" t="s">
        <v>511</v>
      </c>
      <c r="C47" s="36"/>
      <c r="D47" s="36" t="s">
        <v>128</v>
      </c>
      <c r="E47" s="36">
        <v>4</v>
      </c>
      <c r="F47" s="36">
        <v>0</v>
      </c>
      <c r="G47" s="36">
        <v>9</v>
      </c>
      <c r="H47" s="84"/>
      <c r="I47" s="131"/>
    </row>
    <row r="48" spans="1:9" ht="12.75" customHeight="1">
      <c r="A48" s="36" t="s">
        <v>512</v>
      </c>
      <c r="B48" s="5" t="s">
        <v>513</v>
      </c>
      <c r="C48" s="36"/>
      <c r="D48" s="36" t="s">
        <v>128</v>
      </c>
      <c r="E48" s="36">
        <v>4</v>
      </c>
      <c r="F48" s="36">
        <v>1</v>
      </c>
      <c r="G48" s="36">
        <v>0</v>
      </c>
      <c r="H48" s="84"/>
      <c r="I48" s="131"/>
    </row>
    <row r="49" spans="1:9" ht="13.5" customHeight="1">
      <c r="A49" s="36" t="s">
        <v>514</v>
      </c>
      <c r="B49" s="5" t="s">
        <v>515</v>
      </c>
      <c r="C49" s="36"/>
      <c r="D49" s="36" t="s">
        <v>128</v>
      </c>
      <c r="E49" s="36">
        <v>4</v>
      </c>
      <c r="F49" s="36">
        <v>1</v>
      </c>
      <c r="G49" s="36">
        <v>1</v>
      </c>
      <c r="H49" s="84">
        <v>2928218</v>
      </c>
      <c r="I49" s="131"/>
    </row>
    <row r="50" spans="1:9" ht="15.75" customHeight="1">
      <c r="A50" s="41" t="s">
        <v>516</v>
      </c>
      <c r="B50" s="40" t="s">
        <v>72</v>
      </c>
      <c r="C50" s="36"/>
      <c r="D50" s="36"/>
      <c r="E50" s="36">
        <v>4</v>
      </c>
      <c r="F50" s="36">
        <v>1</v>
      </c>
      <c r="G50" s="36">
        <v>2</v>
      </c>
      <c r="H50" s="130">
        <f>SUM(H51:H54)</f>
        <v>2481530</v>
      </c>
      <c r="I50" s="130">
        <f>SUM(I51:I54)</f>
        <v>0</v>
      </c>
    </row>
    <row r="51" spans="1:9" ht="15" customHeight="1">
      <c r="A51" s="36" t="s">
        <v>517</v>
      </c>
      <c r="B51" s="5" t="s">
        <v>518</v>
      </c>
      <c r="C51" s="36"/>
      <c r="D51" s="36" t="s">
        <v>136</v>
      </c>
      <c r="E51" s="36">
        <v>4</v>
      </c>
      <c r="F51" s="36">
        <v>1</v>
      </c>
      <c r="G51" s="36">
        <v>3</v>
      </c>
      <c r="H51" s="84">
        <v>1600000</v>
      </c>
      <c r="I51" s="131"/>
    </row>
    <row r="52" spans="1:9" ht="13.5" customHeight="1">
      <c r="A52" s="36" t="s">
        <v>519</v>
      </c>
      <c r="B52" s="5" t="s">
        <v>520</v>
      </c>
      <c r="C52" s="36"/>
      <c r="D52" s="36" t="s">
        <v>136</v>
      </c>
      <c r="E52" s="36">
        <v>4</v>
      </c>
      <c r="F52" s="36">
        <v>1</v>
      </c>
      <c r="G52" s="36">
        <v>4</v>
      </c>
      <c r="H52" s="84"/>
      <c r="I52" s="131"/>
    </row>
    <row r="53" spans="1:9" ht="14.25" customHeight="1">
      <c r="A53" s="36" t="s">
        <v>521</v>
      </c>
      <c r="B53" s="5" t="s">
        <v>522</v>
      </c>
      <c r="C53" s="36"/>
      <c r="D53" s="36" t="s">
        <v>136</v>
      </c>
      <c r="E53" s="36">
        <v>4</v>
      </c>
      <c r="F53" s="36">
        <v>1</v>
      </c>
      <c r="G53" s="36">
        <v>5</v>
      </c>
      <c r="H53" s="84">
        <v>842756</v>
      </c>
      <c r="I53" s="131"/>
    </row>
    <row r="54" spans="1:9" ht="16.5" customHeight="1">
      <c r="A54" s="36" t="s">
        <v>523</v>
      </c>
      <c r="B54" s="5" t="s">
        <v>524</v>
      </c>
      <c r="C54" s="36"/>
      <c r="D54" s="36" t="s">
        <v>136</v>
      </c>
      <c r="E54" s="36">
        <v>4</v>
      </c>
      <c r="F54" s="36">
        <v>1</v>
      </c>
      <c r="G54" s="36">
        <v>6</v>
      </c>
      <c r="H54" s="84">
        <v>38774</v>
      </c>
      <c r="I54" s="131"/>
    </row>
    <row r="55" spans="1:9" ht="15.75" customHeight="1">
      <c r="A55" s="41">
        <v>31</v>
      </c>
      <c r="B55" s="40" t="s">
        <v>73</v>
      </c>
      <c r="C55" s="36"/>
      <c r="D55" s="36"/>
      <c r="E55" s="36">
        <v>4</v>
      </c>
      <c r="F55" s="36">
        <v>1</v>
      </c>
      <c r="G55" s="36">
        <v>7</v>
      </c>
      <c r="H55" s="130">
        <v>446688</v>
      </c>
      <c r="I55" s="131"/>
    </row>
    <row r="56" spans="1:9" ht="14.25" customHeight="1">
      <c r="A56" s="41" t="s">
        <v>525</v>
      </c>
      <c r="B56" s="40" t="s">
        <v>74</v>
      </c>
      <c r="C56" s="36"/>
      <c r="D56" s="36"/>
      <c r="E56" s="36">
        <v>4</v>
      </c>
      <c r="F56" s="36">
        <v>1</v>
      </c>
      <c r="G56" s="36">
        <v>8</v>
      </c>
      <c r="H56" s="130"/>
      <c r="I56" s="130">
        <f>I50-I43</f>
        <v>0</v>
      </c>
    </row>
    <row r="57" spans="1:9" ht="27" customHeight="1">
      <c r="A57" s="36"/>
      <c r="B57" s="5" t="s">
        <v>526</v>
      </c>
      <c r="C57" s="36"/>
      <c r="D57" s="36"/>
      <c r="E57" s="36"/>
      <c r="F57" s="36"/>
      <c r="G57" s="36"/>
      <c r="H57" s="84"/>
      <c r="I57" s="131"/>
    </row>
    <row r="58" spans="1:9" ht="14.25" customHeight="1">
      <c r="A58" s="41" t="s">
        <v>527</v>
      </c>
      <c r="B58" s="40" t="s">
        <v>75</v>
      </c>
      <c r="C58" s="36"/>
      <c r="D58" s="36"/>
      <c r="E58" s="36">
        <v>4</v>
      </c>
      <c r="F58" s="36">
        <v>1</v>
      </c>
      <c r="G58" s="36">
        <v>9</v>
      </c>
      <c r="H58" s="130">
        <f>SUM(H59:H62)</f>
        <v>18729266</v>
      </c>
      <c r="I58" s="130">
        <f>SUM(I59:I62)</f>
        <v>0</v>
      </c>
    </row>
    <row r="59" spans="1:9" ht="13.5" customHeight="1">
      <c r="A59" s="36" t="s">
        <v>528</v>
      </c>
      <c r="B59" s="5" t="s">
        <v>529</v>
      </c>
      <c r="C59" s="36"/>
      <c r="D59" s="36" t="s">
        <v>128</v>
      </c>
      <c r="E59" s="36">
        <v>4</v>
      </c>
      <c r="F59" s="36">
        <v>2</v>
      </c>
      <c r="G59" s="36">
        <v>0</v>
      </c>
      <c r="H59" s="84"/>
      <c r="I59" s="131"/>
    </row>
    <row r="60" spans="1:9" ht="12.75" customHeight="1">
      <c r="A60" s="36" t="s">
        <v>530</v>
      </c>
      <c r="B60" s="5" t="s">
        <v>531</v>
      </c>
      <c r="C60" s="36"/>
      <c r="D60" s="36" t="s">
        <v>128</v>
      </c>
      <c r="E60" s="36">
        <v>4</v>
      </c>
      <c r="F60" s="36">
        <v>2</v>
      </c>
      <c r="G60" s="36">
        <v>1</v>
      </c>
      <c r="H60" s="84">
        <v>648574</v>
      </c>
      <c r="I60" s="131"/>
    </row>
    <row r="61" spans="1:9" ht="12.75" customHeight="1">
      <c r="A61" s="36" t="s">
        <v>532</v>
      </c>
      <c r="B61" s="5" t="s">
        <v>533</v>
      </c>
      <c r="C61" s="36"/>
      <c r="D61" s="36" t="s">
        <v>128</v>
      </c>
      <c r="E61" s="36">
        <v>4</v>
      </c>
      <c r="F61" s="36">
        <v>2</v>
      </c>
      <c r="G61" s="36">
        <v>2</v>
      </c>
      <c r="H61" s="84">
        <v>16071549</v>
      </c>
      <c r="I61" s="131"/>
    </row>
    <row r="62" spans="1:9" ht="27.75" customHeight="1">
      <c r="A62" s="36" t="s">
        <v>534</v>
      </c>
      <c r="B62" s="5" t="s">
        <v>535</v>
      </c>
      <c r="C62" s="36"/>
      <c r="D62" s="36" t="s">
        <v>128</v>
      </c>
      <c r="E62" s="36">
        <v>4</v>
      </c>
      <c r="F62" s="36">
        <v>2</v>
      </c>
      <c r="G62" s="36">
        <v>3</v>
      </c>
      <c r="H62" s="84">
        <v>2009143</v>
      </c>
      <c r="I62" s="131"/>
    </row>
    <row r="63" spans="1:9" ht="14.25" customHeight="1">
      <c r="A63" s="41" t="s">
        <v>536</v>
      </c>
      <c r="B63" s="40" t="s">
        <v>76</v>
      </c>
      <c r="C63" s="36"/>
      <c r="D63" s="36"/>
      <c r="E63" s="36">
        <v>4</v>
      </c>
      <c r="F63" s="36">
        <v>2</v>
      </c>
      <c r="G63" s="36">
        <v>4</v>
      </c>
      <c r="H63" s="130">
        <f>SUM(H64:H69)</f>
        <v>18958387</v>
      </c>
      <c r="I63" s="130">
        <f>SUM(I64:I69)</f>
        <v>3102939</v>
      </c>
    </row>
    <row r="64" spans="1:9" ht="12.75" customHeight="1">
      <c r="A64" s="36" t="s">
        <v>537</v>
      </c>
      <c r="B64" s="5" t="s">
        <v>538</v>
      </c>
      <c r="C64" s="36"/>
      <c r="D64" s="36" t="s">
        <v>136</v>
      </c>
      <c r="E64" s="36">
        <v>4</v>
      </c>
      <c r="F64" s="36">
        <v>2</v>
      </c>
      <c r="G64" s="36">
        <v>5</v>
      </c>
      <c r="H64" s="84">
        <v>46816</v>
      </c>
      <c r="I64" s="131"/>
    </row>
    <row r="65" spans="1:9" ht="15.75" customHeight="1">
      <c r="A65" s="36" t="s">
        <v>539</v>
      </c>
      <c r="B65" s="5" t="s">
        <v>540</v>
      </c>
      <c r="C65" s="36"/>
      <c r="D65" s="36" t="s">
        <v>136</v>
      </c>
      <c r="E65" s="36">
        <v>4</v>
      </c>
      <c r="F65" s="36">
        <v>2</v>
      </c>
      <c r="G65" s="36">
        <v>6</v>
      </c>
      <c r="H65" s="84">
        <v>1796383</v>
      </c>
      <c r="I65" s="131"/>
    </row>
    <row r="66" spans="1:9" ht="14.25" customHeight="1">
      <c r="A66" s="36" t="s">
        <v>541</v>
      </c>
      <c r="B66" s="5" t="s">
        <v>542</v>
      </c>
      <c r="C66" s="36"/>
      <c r="D66" s="36" t="s">
        <v>136</v>
      </c>
      <c r="E66" s="36">
        <v>4</v>
      </c>
      <c r="F66" s="36">
        <v>2</v>
      </c>
      <c r="G66" s="36">
        <v>7</v>
      </c>
      <c r="H66" s="84">
        <v>16578638</v>
      </c>
      <c r="I66" s="131"/>
    </row>
    <row r="67" spans="1:9" ht="12" customHeight="1">
      <c r="A67" s="36" t="s">
        <v>543</v>
      </c>
      <c r="B67" s="5" t="s">
        <v>544</v>
      </c>
      <c r="C67" s="36"/>
      <c r="D67" s="36" t="s">
        <v>136</v>
      </c>
      <c r="E67" s="36">
        <v>4</v>
      </c>
      <c r="F67" s="36">
        <v>2</v>
      </c>
      <c r="G67" s="36">
        <v>8</v>
      </c>
      <c r="H67" s="84">
        <v>532812</v>
      </c>
      <c r="I67" s="131"/>
    </row>
    <row r="68" spans="1:9" ht="13.5" customHeight="1">
      <c r="A68" s="36" t="s">
        <v>545</v>
      </c>
      <c r="B68" s="5" t="s">
        <v>546</v>
      </c>
      <c r="C68" s="36"/>
      <c r="D68" s="36" t="s">
        <v>136</v>
      </c>
      <c r="E68" s="36">
        <v>4</v>
      </c>
      <c r="F68" s="36">
        <v>2</v>
      </c>
      <c r="G68" s="36">
        <v>9</v>
      </c>
      <c r="H68" s="84">
        <v>3738</v>
      </c>
      <c r="I68" s="131"/>
    </row>
    <row r="69" spans="1:9" ht="27" customHeight="1">
      <c r="A69" s="36" t="s">
        <v>547</v>
      </c>
      <c r="B69" s="5" t="s">
        <v>548</v>
      </c>
      <c r="C69" s="36"/>
      <c r="D69" s="36" t="s">
        <v>136</v>
      </c>
      <c r="E69" s="36">
        <v>4</v>
      </c>
      <c r="F69" s="36">
        <v>3</v>
      </c>
      <c r="G69" s="36">
        <v>0</v>
      </c>
      <c r="H69" s="84">
        <v>0</v>
      </c>
      <c r="I69" s="131">
        <v>3102939</v>
      </c>
    </row>
    <row r="70" spans="1:9" ht="14.25" customHeight="1">
      <c r="A70" s="41" t="s">
        <v>549</v>
      </c>
      <c r="B70" s="40" t="s">
        <v>77</v>
      </c>
      <c r="C70" s="36"/>
      <c r="D70" s="36"/>
      <c r="E70" s="36">
        <v>4</v>
      </c>
      <c r="F70" s="36">
        <v>3</v>
      </c>
      <c r="G70" s="36">
        <v>1</v>
      </c>
      <c r="H70" s="84"/>
      <c r="I70" s="130"/>
    </row>
    <row r="71" spans="1:9" ht="14.25" customHeight="1">
      <c r="A71" s="41" t="s">
        <v>550</v>
      </c>
      <c r="B71" s="40" t="s">
        <v>78</v>
      </c>
      <c r="C71" s="36"/>
      <c r="D71" s="36"/>
      <c r="E71" s="36">
        <v>4</v>
      </c>
      <c r="F71" s="36">
        <v>3</v>
      </c>
      <c r="G71" s="36">
        <v>2</v>
      </c>
      <c r="H71" s="130">
        <f>H58-H63</f>
        <v>-229121</v>
      </c>
      <c r="I71" s="130">
        <f>I63-I58</f>
        <v>3102939</v>
      </c>
    </row>
    <row r="72" spans="1:9" ht="13.5" customHeight="1">
      <c r="A72" s="41" t="s">
        <v>551</v>
      </c>
      <c r="B72" s="5" t="s">
        <v>552</v>
      </c>
      <c r="C72" s="36"/>
      <c r="D72" s="36"/>
      <c r="E72" s="36">
        <v>4</v>
      </c>
      <c r="F72" s="36">
        <v>3</v>
      </c>
      <c r="G72" s="36">
        <v>3</v>
      </c>
      <c r="H72" s="131">
        <f>H55+H70</f>
        <v>446688</v>
      </c>
      <c r="I72" s="131">
        <f>I41+I55+I70</f>
        <v>3917836.46</v>
      </c>
    </row>
    <row r="73" spans="1:9" ht="14.25" customHeight="1">
      <c r="A73" s="41" t="s">
        <v>553</v>
      </c>
      <c r="B73" s="5" t="s">
        <v>554</v>
      </c>
      <c r="C73" s="36"/>
      <c r="D73" s="36"/>
      <c r="E73" s="36">
        <v>4</v>
      </c>
      <c r="F73" s="36">
        <v>3</v>
      </c>
      <c r="G73" s="36">
        <v>4</v>
      </c>
      <c r="H73" s="131">
        <f>H41+H56+H71</f>
        <v>-3478745</v>
      </c>
      <c r="I73" s="131">
        <f>I56+I71</f>
        <v>3102939</v>
      </c>
    </row>
    <row r="74" spans="1:9" ht="12.75" customHeight="1">
      <c r="A74" s="41" t="s">
        <v>555</v>
      </c>
      <c r="B74" s="5" t="s">
        <v>556</v>
      </c>
      <c r="C74" s="36"/>
      <c r="D74" s="36"/>
      <c r="E74" s="36">
        <v>4</v>
      </c>
      <c r="F74" s="36">
        <v>3</v>
      </c>
      <c r="G74" s="36">
        <v>5</v>
      </c>
      <c r="H74" s="84"/>
      <c r="I74" s="131">
        <f>I72-I73</f>
        <v>814897.46</v>
      </c>
    </row>
    <row r="75" spans="1:9" ht="13.5" customHeight="1">
      <c r="A75" s="41" t="s">
        <v>557</v>
      </c>
      <c r="B75" s="5" t="s">
        <v>558</v>
      </c>
      <c r="C75" s="36"/>
      <c r="D75" s="36"/>
      <c r="E75" s="36">
        <v>4</v>
      </c>
      <c r="F75" s="36">
        <v>3</v>
      </c>
      <c r="G75" s="36">
        <v>6</v>
      </c>
      <c r="H75" s="84">
        <v>3032057</v>
      </c>
      <c r="I75" s="131"/>
    </row>
    <row r="76" spans="1:9" ht="13.5" customHeight="1">
      <c r="A76" s="41" t="s">
        <v>559</v>
      </c>
      <c r="B76" s="5" t="s">
        <v>560</v>
      </c>
      <c r="C76" s="36"/>
      <c r="D76" s="36"/>
      <c r="E76" s="36">
        <v>4</v>
      </c>
      <c r="F76" s="36">
        <v>3</v>
      </c>
      <c r="G76" s="36">
        <v>7</v>
      </c>
      <c r="H76" s="84">
        <v>10739677</v>
      </c>
      <c r="I76" s="131">
        <v>4241178</v>
      </c>
    </row>
    <row r="77" spans="1:9" ht="14.25" customHeight="1">
      <c r="A77" s="41" t="s">
        <v>561</v>
      </c>
      <c r="B77" s="5" t="s">
        <v>562</v>
      </c>
      <c r="C77" s="36"/>
      <c r="D77" s="36" t="s">
        <v>128</v>
      </c>
      <c r="E77" s="36">
        <v>4</v>
      </c>
      <c r="F77" s="36">
        <v>3</v>
      </c>
      <c r="G77" s="36">
        <v>8</v>
      </c>
      <c r="H77" s="84"/>
      <c r="I77" s="131"/>
    </row>
    <row r="78" spans="1:9" ht="15" customHeight="1">
      <c r="A78" s="41" t="s">
        <v>563</v>
      </c>
      <c r="B78" s="5" t="s">
        <v>564</v>
      </c>
      <c r="C78" s="36"/>
      <c r="D78" s="36" t="s">
        <v>136</v>
      </c>
      <c r="E78" s="36">
        <v>4</v>
      </c>
      <c r="F78" s="36">
        <v>3</v>
      </c>
      <c r="G78" s="36">
        <v>9</v>
      </c>
      <c r="H78" s="84">
        <v>26380</v>
      </c>
      <c r="I78" s="131"/>
    </row>
    <row r="79" spans="1:9" ht="26.25" customHeight="1">
      <c r="A79" s="41" t="s">
        <v>565</v>
      </c>
      <c r="B79" s="5" t="s">
        <v>566</v>
      </c>
      <c r="C79" s="36"/>
      <c r="D79" s="36"/>
      <c r="E79" s="36">
        <v>4</v>
      </c>
      <c r="F79" s="36">
        <v>4</v>
      </c>
      <c r="G79" s="36">
        <v>0</v>
      </c>
      <c r="H79" s="131">
        <f>H76+H74-H75+H77-H78</f>
        <v>7681240</v>
      </c>
      <c r="I79" s="131">
        <f>I76+I74-I75+I77-I78</f>
        <v>5056075.46</v>
      </c>
    </row>
    <row r="81" spans="1:9" ht="13.5">
      <c r="A81" s="46" t="s">
        <v>567</v>
      </c>
      <c r="B81" s="47" t="s">
        <v>631</v>
      </c>
      <c r="C81" s="135" t="s">
        <v>616</v>
      </c>
      <c r="D81" s="135"/>
      <c r="E81" s="135"/>
      <c r="F81" s="135"/>
      <c r="I81" s="29" t="s">
        <v>291</v>
      </c>
    </row>
    <row r="82" spans="1:9" ht="13.5">
      <c r="A82" s="46" t="s">
        <v>568</v>
      </c>
      <c r="B82" s="47" t="s">
        <v>618</v>
      </c>
      <c r="C82" s="135" t="s">
        <v>587</v>
      </c>
      <c r="D82" s="135"/>
      <c r="E82" s="135"/>
      <c r="F82" s="135"/>
      <c r="H82" s="29" t="s">
        <v>292</v>
      </c>
      <c r="I82" s="72" t="s">
        <v>586</v>
      </c>
    </row>
    <row r="83" spans="3:6" ht="12.75">
      <c r="C83" s="135" t="s">
        <v>617</v>
      </c>
      <c r="D83" s="135"/>
      <c r="E83" s="135"/>
      <c r="F83" s="135"/>
    </row>
  </sheetData>
  <sheetProtection/>
  <mergeCells count="21">
    <mergeCell ref="B3:I3"/>
    <mergeCell ref="B4:I4"/>
    <mergeCell ref="B5:I5"/>
    <mergeCell ref="B6:I6"/>
    <mergeCell ref="B7:I7"/>
    <mergeCell ref="B16:B20"/>
    <mergeCell ref="A10:I10"/>
    <mergeCell ref="D16:D20"/>
    <mergeCell ref="E16:G20"/>
    <mergeCell ref="E21:G21"/>
    <mergeCell ref="A16:A20"/>
    <mergeCell ref="C16:C20"/>
    <mergeCell ref="A11:I11"/>
    <mergeCell ref="B13:H13"/>
    <mergeCell ref="C81:F81"/>
    <mergeCell ref="C82:F82"/>
    <mergeCell ref="C83:F83"/>
    <mergeCell ref="H16:I18"/>
    <mergeCell ref="H19:H20"/>
    <mergeCell ref="I19:I20"/>
    <mergeCell ref="E22:G22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600" verticalDpi="600" orientation="portrait" paperSize="9" scale="65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5.00390625" style="29" customWidth="1"/>
    <col min="2" max="2" width="2.75390625" style="29" customWidth="1"/>
    <col min="3" max="3" width="2.25390625" style="29" customWidth="1"/>
    <col min="4" max="4" width="2.75390625" style="29" customWidth="1"/>
    <col min="5" max="5" width="10.00390625" style="29" customWidth="1"/>
    <col min="6" max="6" width="7.125" style="29" customWidth="1"/>
    <col min="7" max="7" width="9.125" style="29" customWidth="1"/>
    <col min="8" max="8" width="10.375" style="29" bestFit="1" customWidth="1"/>
    <col min="9" max="9" width="9.875" style="29" customWidth="1"/>
    <col min="10" max="10" width="12.125" style="29" customWidth="1"/>
    <col min="11" max="11" width="5.875" style="29" customWidth="1"/>
    <col min="12" max="12" width="14.75390625" style="29" customWidth="1"/>
    <col min="13" max="13" width="9.125" style="29" customWidth="1"/>
    <col min="14" max="15" width="11.375" style="29" bestFit="1" customWidth="1"/>
    <col min="16" max="16384" width="9.125" style="29" customWidth="1"/>
  </cols>
  <sheetData>
    <row r="1" spans="8:12" ht="13.5">
      <c r="H1" s="6"/>
      <c r="K1" s="42"/>
      <c r="L1" s="3" t="s">
        <v>85</v>
      </c>
    </row>
    <row r="2" spans="8:12" ht="13.5">
      <c r="H2" s="6"/>
      <c r="K2" s="238" t="s">
        <v>120</v>
      </c>
      <c r="L2" s="239"/>
    </row>
    <row r="3" spans="1:12" ht="12.75">
      <c r="A3" s="60" t="s">
        <v>293</v>
      </c>
      <c r="B3" s="242" t="s">
        <v>637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ht="12.75">
      <c r="A4" s="60" t="s">
        <v>137</v>
      </c>
      <c r="B4" s="242" t="s">
        <v>638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1:12" ht="12.75">
      <c r="A5" s="60" t="s">
        <v>138</v>
      </c>
      <c r="B5" s="242" t="s">
        <v>589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</row>
    <row r="6" spans="1:12" ht="12.75">
      <c r="A6" s="60" t="s">
        <v>140</v>
      </c>
      <c r="B6" s="243" t="s">
        <v>590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</row>
    <row r="7" spans="9:12" ht="12.75">
      <c r="I7" s="37"/>
      <c r="J7" s="37"/>
      <c r="K7" s="37"/>
      <c r="L7" s="37"/>
    </row>
    <row r="8" spans="9:12" ht="12.75">
      <c r="I8" s="37"/>
      <c r="J8" s="37"/>
      <c r="K8" s="37"/>
      <c r="L8" s="37"/>
    </row>
    <row r="9" spans="9:12" ht="12.75">
      <c r="I9" s="37"/>
      <c r="J9" s="37"/>
      <c r="K9" s="37"/>
      <c r="L9" s="37"/>
    </row>
    <row r="10" spans="9:12" ht="12.75">
      <c r="I10" s="37"/>
      <c r="J10" s="37"/>
      <c r="K10" s="37"/>
      <c r="L10" s="37"/>
    </row>
    <row r="12" spans="1:12" ht="16.5" thickBot="1">
      <c r="A12" s="232" t="s">
        <v>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ht="13.5" thickTop="1">
      <c r="A13" s="233" t="s">
        <v>635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</row>
    <row r="16" ht="12.75">
      <c r="L16" s="29" t="s">
        <v>467</v>
      </c>
    </row>
    <row r="17" ht="0.75" customHeight="1"/>
    <row r="18" ht="12.75" hidden="1"/>
    <row r="19" spans="1:12" ht="26.25" customHeight="1">
      <c r="A19" s="228" t="s">
        <v>1</v>
      </c>
      <c r="B19" s="234" t="s">
        <v>470</v>
      </c>
      <c r="C19" s="234"/>
      <c r="D19" s="234"/>
      <c r="E19" s="160" t="s">
        <v>2</v>
      </c>
      <c r="F19" s="160"/>
      <c r="G19" s="160"/>
      <c r="H19" s="160"/>
      <c r="I19" s="160"/>
      <c r="J19" s="160"/>
      <c r="K19" s="234" t="s">
        <v>3</v>
      </c>
      <c r="L19" s="234" t="s">
        <v>4</v>
      </c>
    </row>
    <row r="20" spans="1:12" ht="15" customHeight="1">
      <c r="A20" s="228"/>
      <c r="B20" s="234"/>
      <c r="C20" s="234"/>
      <c r="D20" s="234"/>
      <c r="E20" s="160"/>
      <c r="F20" s="160"/>
      <c r="G20" s="160"/>
      <c r="H20" s="160"/>
      <c r="I20" s="160"/>
      <c r="J20" s="160"/>
      <c r="K20" s="234"/>
      <c r="L20" s="234"/>
    </row>
    <row r="21" spans="1:12" ht="16.5" customHeight="1" hidden="1">
      <c r="A21" s="228"/>
      <c r="B21" s="234"/>
      <c r="C21" s="234"/>
      <c r="D21" s="234"/>
      <c r="E21" s="170"/>
      <c r="F21" s="170"/>
      <c r="G21" s="170"/>
      <c r="H21" s="170"/>
      <c r="I21" s="170"/>
      <c r="J21" s="170"/>
      <c r="K21" s="234"/>
      <c r="L21" s="234"/>
    </row>
    <row r="22" spans="1:12" ht="203.25" customHeight="1">
      <c r="A22" s="228"/>
      <c r="B22" s="234"/>
      <c r="C22" s="234"/>
      <c r="D22" s="234"/>
      <c r="E22" s="234" t="s">
        <v>5</v>
      </c>
      <c r="F22" s="50" t="s">
        <v>6</v>
      </c>
      <c r="G22" s="234" t="s">
        <v>7</v>
      </c>
      <c r="H22" s="236" t="s">
        <v>8</v>
      </c>
      <c r="I22" s="234" t="s">
        <v>9</v>
      </c>
      <c r="J22" s="50" t="s">
        <v>10</v>
      </c>
      <c r="K22" s="234"/>
      <c r="L22" s="234"/>
    </row>
    <row r="23" spans="1:12" ht="81" customHeight="1" hidden="1">
      <c r="A23" s="5"/>
      <c r="B23" s="234"/>
      <c r="C23" s="234"/>
      <c r="D23" s="234"/>
      <c r="E23" s="234"/>
      <c r="F23" s="51" t="s">
        <v>11</v>
      </c>
      <c r="G23" s="234"/>
      <c r="H23" s="236"/>
      <c r="I23" s="234"/>
      <c r="J23" s="51"/>
      <c r="K23" s="234"/>
      <c r="L23" s="49"/>
    </row>
    <row r="24" spans="1:12" ht="41.25" customHeight="1" hidden="1">
      <c r="A24" s="5"/>
      <c r="B24" s="234"/>
      <c r="C24" s="234"/>
      <c r="D24" s="234"/>
      <c r="E24" s="234"/>
      <c r="F24" s="49"/>
      <c r="G24" s="234"/>
      <c r="H24" s="236"/>
      <c r="I24" s="234"/>
      <c r="J24" s="51" t="s">
        <v>12</v>
      </c>
      <c r="K24" s="234"/>
      <c r="L24" s="49"/>
    </row>
    <row r="25" spans="1:12" ht="12.75">
      <c r="A25" s="36">
        <v>1</v>
      </c>
      <c r="B25" s="160">
        <v>2</v>
      </c>
      <c r="C25" s="160"/>
      <c r="D25" s="160"/>
      <c r="E25" s="36">
        <v>3</v>
      </c>
      <c r="F25" s="36">
        <v>4</v>
      </c>
      <c r="G25" s="36">
        <v>5</v>
      </c>
      <c r="H25" s="36">
        <v>6</v>
      </c>
      <c r="I25" s="36">
        <v>7</v>
      </c>
      <c r="J25" s="36">
        <v>8</v>
      </c>
      <c r="K25" s="36">
        <v>9</v>
      </c>
      <c r="L25" s="36">
        <v>10</v>
      </c>
    </row>
    <row r="26" spans="1:12" ht="16.5" customHeight="1">
      <c r="A26" s="40" t="s">
        <v>619</v>
      </c>
      <c r="B26" s="36">
        <v>9</v>
      </c>
      <c r="C26" s="36">
        <v>0</v>
      </c>
      <c r="D26" s="36">
        <v>1</v>
      </c>
      <c r="E26" s="132">
        <v>78024188</v>
      </c>
      <c r="F26" s="132"/>
      <c r="G26" s="132"/>
      <c r="H26" s="132">
        <v>49209440</v>
      </c>
      <c r="I26" s="132">
        <v>10095138</v>
      </c>
      <c r="J26" s="132">
        <v>137328766</v>
      </c>
      <c r="K26" s="132"/>
      <c r="L26" s="132">
        <v>137328766</v>
      </c>
    </row>
    <row r="27" spans="1:12" ht="18.75" customHeight="1">
      <c r="A27" s="5" t="s">
        <v>13</v>
      </c>
      <c r="B27" s="36">
        <v>9</v>
      </c>
      <c r="C27" s="36">
        <v>0</v>
      </c>
      <c r="D27" s="36">
        <v>2</v>
      </c>
      <c r="E27" s="132"/>
      <c r="F27" s="132"/>
      <c r="G27" s="132"/>
      <c r="H27" s="132"/>
      <c r="I27" s="132"/>
      <c r="J27" s="132"/>
      <c r="K27" s="132"/>
      <c r="L27" s="132"/>
    </row>
    <row r="28" spans="1:12" ht="19.5" customHeight="1">
      <c r="A28" s="5" t="s">
        <v>14</v>
      </c>
      <c r="B28" s="36">
        <v>9</v>
      </c>
      <c r="C28" s="36">
        <v>0</v>
      </c>
      <c r="D28" s="36">
        <v>3</v>
      </c>
      <c r="E28" s="132"/>
      <c r="F28" s="132"/>
      <c r="G28" s="132"/>
      <c r="H28" s="132"/>
      <c r="I28" s="132"/>
      <c r="J28" s="132"/>
      <c r="K28" s="132"/>
      <c r="L28" s="132"/>
    </row>
    <row r="29" spans="1:12" ht="18.75" customHeight="1">
      <c r="A29" s="237" t="s">
        <v>620</v>
      </c>
      <c r="B29" s="160">
        <v>9</v>
      </c>
      <c r="C29" s="160">
        <v>0</v>
      </c>
      <c r="D29" s="160">
        <v>4</v>
      </c>
      <c r="E29" s="235">
        <v>78024188</v>
      </c>
      <c r="F29" s="235"/>
      <c r="G29" s="235"/>
      <c r="H29" s="235">
        <v>49209440</v>
      </c>
      <c r="I29" s="235">
        <v>10095138</v>
      </c>
      <c r="J29" s="235">
        <v>137328766</v>
      </c>
      <c r="K29" s="235"/>
      <c r="L29" s="235">
        <v>137328766</v>
      </c>
    </row>
    <row r="30" spans="1:12" ht="15" customHeight="1">
      <c r="A30" s="237"/>
      <c r="B30" s="160"/>
      <c r="C30" s="160"/>
      <c r="D30" s="160"/>
      <c r="E30" s="235"/>
      <c r="F30" s="235"/>
      <c r="G30" s="235"/>
      <c r="H30" s="235"/>
      <c r="I30" s="235"/>
      <c r="J30" s="235"/>
      <c r="K30" s="235"/>
      <c r="L30" s="235"/>
    </row>
    <row r="31" spans="1:12" ht="12.75">
      <c r="A31" s="5" t="s">
        <v>15</v>
      </c>
      <c r="B31" s="36">
        <v>9</v>
      </c>
      <c r="C31" s="36">
        <v>0</v>
      </c>
      <c r="D31" s="36">
        <v>5</v>
      </c>
      <c r="E31" s="132"/>
      <c r="F31" s="132"/>
      <c r="G31" s="132"/>
      <c r="H31" s="132"/>
      <c r="I31" s="132"/>
      <c r="J31" s="132"/>
      <c r="K31" s="132"/>
      <c r="L31" s="132"/>
    </row>
    <row r="32" spans="1:12" ht="33" customHeight="1">
      <c r="A32" s="5" t="s">
        <v>16</v>
      </c>
      <c r="B32" s="36">
        <v>9</v>
      </c>
      <c r="C32" s="36">
        <v>0</v>
      </c>
      <c r="D32" s="36">
        <v>6</v>
      </c>
      <c r="E32" s="132"/>
      <c r="F32" s="132"/>
      <c r="G32" s="132"/>
      <c r="H32" s="132"/>
      <c r="I32" s="132"/>
      <c r="J32" s="132"/>
      <c r="K32" s="132"/>
      <c r="L32" s="132"/>
    </row>
    <row r="33" spans="1:12" ht="32.25" customHeight="1">
      <c r="A33" s="5" t="s">
        <v>17</v>
      </c>
      <c r="B33" s="36">
        <v>9</v>
      </c>
      <c r="C33" s="36">
        <v>0</v>
      </c>
      <c r="D33" s="36">
        <v>7</v>
      </c>
      <c r="E33" s="132"/>
      <c r="F33" s="132"/>
      <c r="G33" s="132"/>
      <c r="H33" s="132"/>
      <c r="I33" s="132"/>
      <c r="J33" s="132"/>
      <c r="K33" s="132"/>
      <c r="L33" s="132"/>
    </row>
    <row r="34" spans="1:12" ht="16.5" customHeight="1">
      <c r="A34" s="5" t="s">
        <v>18</v>
      </c>
      <c r="B34" s="36">
        <v>9</v>
      </c>
      <c r="C34" s="36">
        <v>0</v>
      </c>
      <c r="D34" s="36">
        <v>8</v>
      </c>
      <c r="E34" s="132"/>
      <c r="F34" s="132"/>
      <c r="G34" s="132"/>
      <c r="H34" s="132"/>
      <c r="I34" s="132">
        <v>1020534</v>
      </c>
      <c r="J34" s="132">
        <v>1020534</v>
      </c>
      <c r="K34" s="132"/>
      <c r="L34" s="132">
        <v>1020534</v>
      </c>
    </row>
    <row r="35" spans="1:12" ht="18.75" customHeight="1">
      <c r="A35" s="5" t="s">
        <v>19</v>
      </c>
      <c r="B35" s="36">
        <v>9</v>
      </c>
      <c r="C35" s="36">
        <v>0</v>
      </c>
      <c r="D35" s="36">
        <v>9</v>
      </c>
      <c r="E35" s="132"/>
      <c r="F35" s="132"/>
      <c r="G35" s="132"/>
      <c r="H35" s="132"/>
      <c r="I35" s="132"/>
      <c r="J35" s="132"/>
      <c r="K35" s="132"/>
      <c r="L35" s="132"/>
    </row>
    <row r="36" spans="1:12" ht="29.25" customHeight="1">
      <c r="A36" s="5" t="s">
        <v>20</v>
      </c>
      <c r="B36" s="36">
        <v>9</v>
      </c>
      <c r="C36" s="36">
        <v>1</v>
      </c>
      <c r="D36" s="36">
        <v>0</v>
      </c>
      <c r="E36" s="132"/>
      <c r="F36" s="132"/>
      <c r="G36" s="132"/>
      <c r="H36" s="132">
        <v>3105600</v>
      </c>
      <c r="I36" s="132">
        <v>-5137574</v>
      </c>
      <c r="J36" s="132">
        <v>-2031974</v>
      </c>
      <c r="K36" s="132"/>
      <c r="L36" s="132">
        <f>I36+H36</f>
        <v>-2031974</v>
      </c>
    </row>
    <row r="37" spans="1:12" ht="33.75" customHeight="1">
      <c r="A37" s="5" t="s">
        <v>21</v>
      </c>
      <c r="B37" s="36">
        <v>9</v>
      </c>
      <c r="C37" s="36">
        <v>1</v>
      </c>
      <c r="D37" s="36">
        <v>1</v>
      </c>
      <c r="E37" s="132">
        <v>-114487</v>
      </c>
      <c r="F37" s="132"/>
      <c r="G37" s="132"/>
      <c r="H37" s="132"/>
      <c r="I37" s="132">
        <v>114487</v>
      </c>
      <c r="J37" s="132"/>
      <c r="K37" s="132"/>
      <c r="L37" s="132"/>
    </row>
    <row r="38" spans="1:12" ht="32.25" customHeight="1">
      <c r="A38" s="40" t="s">
        <v>621</v>
      </c>
      <c r="B38" s="36">
        <v>9</v>
      </c>
      <c r="C38" s="36">
        <v>1</v>
      </c>
      <c r="D38" s="36">
        <v>2</v>
      </c>
      <c r="E38" s="132">
        <f>SUM(E29:E37)</f>
        <v>77909701</v>
      </c>
      <c r="F38" s="132">
        <f aca="true" t="shared" si="0" ref="F38:K38">SUM(F29:F37)</f>
        <v>0</v>
      </c>
      <c r="G38" s="132">
        <f t="shared" si="0"/>
        <v>0</v>
      </c>
      <c r="H38" s="132">
        <f t="shared" si="0"/>
        <v>52315040</v>
      </c>
      <c r="I38" s="132">
        <f t="shared" si="0"/>
        <v>6092585</v>
      </c>
      <c r="J38" s="132">
        <f t="shared" si="0"/>
        <v>136317326</v>
      </c>
      <c r="K38" s="132">
        <f t="shared" si="0"/>
        <v>0</v>
      </c>
      <c r="L38" s="132">
        <f>SUM(L29:L37)</f>
        <v>136317326</v>
      </c>
    </row>
    <row r="39" spans="1:12" ht="18" customHeight="1">
      <c r="A39" s="5" t="s">
        <v>22</v>
      </c>
      <c r="B39" s="36">
        <v>9</v>
      </c>
      <c r="C39" s="36">
        <v>1</v>
      </c>
      <c r="D39" s="36">
        <v>3</v>
      </c>
      <c r="E39" s="132"/>
      <c r="F39" s="132"/>
      <c r="G39" s="132"/>
      <c r="H39" s="132"/>
      <c r="I39" s="132"/>
      <c r="J39" s="132"/>
      <c r="K39" s="132"/>
      <c r="L39" s="132"/>
    </row>
    <row r="40" spans="1:12" ht="18.75" customHeight="1">
      <c r="A40" s="5" t="s">
        <v>23</v>
      </c>
      <c r="B40" s="36">
        <v>9</v>
      </c>
      <c r="C40" s="36">
        <v>1</v>
      </c>
      <c r="D40" s="36">
        <v>4</v>
      </c>
      <c r="E40" s="132"/>
      <c r="F40" s="132"/>
      <c r="G40" s="132"/>
      <c r="H40" s="132"/>
      <c r="I40" s="132"/>
      <c r="J40" s="132"/>
      <c r="K40" s="132"/>
      <c r="L40" s="132"/>
    </row>
    <row r="41" spans="1:12" ht="13.5">
      <c r="A41" s="40" t="s">
        <v>622</v>
      </c>
      <c r="B41" s="160">
        <v>9</v>
      </c>
      <c r="C41" s="160">
        <v>1</v>
      </c>
      <c r="D41" s="160">
        <v>5</v>
      </c>
      <c r="E41" s="235"/>
      <c r="F41" s="235"/>
      <c r="G41" s="235"/>
      <c r="H41" s="235"/>
      <c r="I41" s="235"/>
      <c r="J41" s="235"/>
      <c r="K41" s="235"/>
      <c r="L41" s="235"/>
    </row>
    <row r="42" spans="1:12" ht="13.5">
      <c r="A42" s="40" t="s">
        <v>623</v>
      </c>
      <c r="B42" s="160"/>
      <c r="C42" s="160"/>
      <c r="D42" s="160"/>
      <c r="E42" s="235"/>
      <c r="F42" s="235"/>
      <c r="G42" s="235"/>
      <c r="H42" s="235"/>
      <c r="I42" s="235"/>
      <c r="J42" s="235"/>
      <c r="K42" s="235"/>
      <c r="L42" s="235"/>
    </row>
    <row r="43" spans="1:12" ht="18" customHeight="1">
      <c r="A43" s="5" t="s">
        <v>24</v>
      </c>
      <c r="B43" s="36">
        <v>9</v>
      </c>
      <c r="C43" s="36">
        <v>1</v>
      </c>
      <c r="D43" s="36">
        <v>6</v>
      </c>
      <c r="E43" s="132"/>
      <c r="F43" s="132"/>
      <c r="G43" s="132"/>
      <c r="H43" s="132"/>
      <c r="I43" s="132"/>
      <c r="J43" s="132"/>
      <c r="K43" s="132"/>
      <c r="L43" s="132"/>
    </row>
    <row r="44" spans="1:12" ht="30.75" customHeight="1">
      <c r="A44" s="5" t="s">
        <v>25</v>
      </c>
      <c r="B44" s="36">
        <v>9</v>
      </c>
      <c r="C44" s="36">
        <v>1</v>
      </c>
      <c r="D44" s="36">
        <v>7</v>
      </c>
      <c r="E44" s="132"/>
      <c r="F44" s="132"/>
      <c r="G44" s="132"/>
      <c r="H44" s="132"/>
      <c r="I44" s="132"/>
      <c r="J44" s="132"/>
      <c r="K44" s="132"/>
      <c r="L44" s="132"/>
    </row>
    <row r="45" spans="1:12" ht="31.5" customHeight="1">
      <c r="A45" s="5" t="s">
        <v>26</v>
      </c>
      <c r="B45" s="36">
        <v>9</v>
      </c>
      <c r="C45" s="36">
        <v>1</v>
      </c>
      <c r="D45" s="36">
        <v>8</v>
      </c>
      <c r="E45" s="132"/>
      <c r="F45" s="132"/>
      <c r="G45" s="132"/>
      <c r="H45" s="132"/>
      <c r="I45" s="132"/>
      <c r="J45" s="132"/>
      <c r="K45" s="132"/>
      <c r="L45" s="132"/>
    </row>
    <row r="46" spans="1:12" ht="18" customHeight="1">
      <c r="A46" s="5" t="s">
        <v>27</v>
      </c>
      <c r="B46" s="36">
        <v>9</v>
      </c>
      <c r="C46" s="36">
        <v>1</v>
      </c>
      <c r="D46" s="36">
        <v>9</v>
      </c>
      <c r="E46" s="132"/>
      <c r="F46" s="132"/>
      <c r="G46" s="132"/>
      <c r="H46" s="132"/>
      <c r="I46" s="132">
        <v>2053719</v>
      </c>
      <c r="J46" s="132">
        <v>2053719</v>
      </c>
      <c r="K46" s="132"/>
      <c r="L46" s="132">
        <v>2053719</v>
      </c>
    </row>
    <row r="47" spans="1:15" ht="19.5" customHeight="1">
      <c r="A47" s="5" t="s">
        <v>28</v>
      </c>
      <c r="B47" s="36">
        <v>9</v>
      </c>
      <c r="C47" s="36">
        <v>2</v>
      </c>
      <c r="D47" s="36">
        <v>0</v>
      </c>
      <c r="E47" s="132"/>
      <c r="F47" s="132"/>
      <c r="G47" s="132"/>
      <c r="H47" s="132"/>
      <c r="I47" s="132"/>
      <c r="J47" s="132"/>
      <c r="K47" s="132"/>
      <c r="L47" s="132"/>
      <c r="O47" s="75"/>
    </row>
    <row r="48" spans="1:12" ht="33.75" customHeight="1">
      <c r="A48" s="5" t="s">
        <v>29</v>
      </c>
      <c r="B48" s="36">
        <v>9</v>
      </c>
      <c r="C48" s="36">
        <v>2</v>
      </c>
      <c r="D48" s="36">
        <v>1</v>
      </c>
      <c r="E48" s="132"/>
      <c r="F48" s="132"/>
      <c r="G48" s="132"/>
      <c r="H48" s="132"/>
      <c r="I48" s="132"/>
      <c r="J48" s="132"/>
      <c r="K48" s="132"/>
      <c r="L48" s="132"/>
    </row>
    <row r="49" spans="1:12" ht="33.75" customHeight="1">
      <c r="A49" s="5" t="s">
        <v>30</v>
      </c>
      <c r="B49" s="36">
        <v>9</v>
      </c>
      <c r="C49" s="36">
        <v>2</v>
      </c>
      <c r="D49" s="36">
        <v>2</v>
      </c>
      <c r="E49" s="132">
        <v>-46816</v>
      </c>
      <c r="F49" s="132"/>
      <c r="G49" s="132"/>
      <c r="H49" s="132"/>
      <c r="I49" s="132">
        <v>46816</v>
      </c>
      <c r="J49" s="132"/>
      <c r="K49" s="132"/>
      <c r="L49" s="132"/>
    </row>
    <row r="50" spans="1:15" ht="18.75" customHeight="1">
      <c r="A50" s="40" t="s">
        <v>624</v>
      </c>
      <c r="B50" s="160">
        <v>9</v>
      </c>
      <c r="C50" s="160">
        <v>2</v>
      </c>
      <c r="D50" s="160">
        <v>3</v>
      </c>
      <c r="E50" s="235">
        <f>SUM(E38+E49)</f>
        <v>77862885</v>
      </c>
      <c r="F50" s="235">
        <f>SUM(F38+F49)</f>
        <v>0</v>
      </c>
      <c r="G50" s="235">
        <f>SUM(G38+G49)</f>
        <v>0</v>
      </c>
      <c r="H50" s="235">
        <f>SUM(H38+H49)</f>
        <v>52315040</v>
      </c>
      <c r="I50" s="235">
        <f>SUM(I38+I49+I46)</f>
        <v>8193120</v>
      </c>
      <c r="J50" s="235">
        <f>SUM(J38+J49+J46)</f>
        <v>138371045</v>
      </c>
      <c r="K50" s="235"/>
      <c r="L50" s="235">
        <f>SUM(L38+L49+L46)</f>
        <v>138371045</v>
      </c>
      <c r="N50" s="75"/>
      <c r="O50" s="75"/>
    </row>
    <row r="51" spans="1:12" ht="16.5" customHeight="1">
      <c r="A51" s="5" t="s">
        <v>31</v>
      </c>
      <c r="B51" s="160"/>
      <c r="C51" s="160"/>
      <c r="D51" s="160"/>
      <c r="E51" s="235"/>
      <c r="F51" s="235"/>
      <c r="G51" s="235"/>
      <c r="H51" s="235"/>
      <c r="I51" s="235"/>
      <c r="J51" s="235"/>
      <c r="K51" s="235"/>
      <c r="L51" s="235"/>
    </row>
    <row r="52" ht="12.75">
      <c r="A52" s="47"/>
    </row>
    <row r="53" spans="5:7" ht="12.75">
      <c r="E53" s="37"/>
      <c r="F53" s="37"/>
      <c r="G53" s="37"/>
    </row>
    <row r="54" spans="1:12" ht="12.75">
      <c r="A54" s="52" t="s">
        <v>632</v>
      </c>
      <c r="E54" s="135" t="s">
        <v>616</v>
      </c>
      <c r="F54" s="135"/>
      <c r="G54" s="135"/>
      <c r="H54" s="135"/>
      <c r="L54" s="29" t="s">
        <v>291</v>
      </c>
    </row>
    <row r="55" spans="5:12" ht="12.75">
      <c r="E55" s="135" t="s">
        <v>587</v>
      </c>
      <c r="F55" s="135"/>
      <c r="G55" s="135"/>
      <c r="H55" s="135"/>
      <c r="I55" s="29" t="s">
        <v>292</v>
      </c>
      <c r="L55" s="72" t="s">
        <v>586</v>
      </c>
    </row>
    <row r="56" spans="1:8" ht="12.75">
      <c r="A56" s="39" t="s">
        <v>625</v>
      </c>
      <c r="E56" s="135" t="s">
        <v>617</v>
      </c>
      <c r="F56" s="135"/>
      <c r="G56" s="135"/>
      <c r="H56" s="135"/>
    </row>
  </sheetData>
  <sheetProtection/>
  <mergeCells count="55"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B25:D25"/>
    <mergeCell ref="A29:A30"/>
    <mergeCell ref="B29:B30"/>
    <mergeCell ref="C29:C30"/>
    <mergeCell ref="D29:D30"/>
    <mergeCell ref="E29:E30"/>
    <mergeCell ref="E21:J21"/>
    <mergeCell ref="J29:J30"/>
    <mergeCell ref="K29:K30"/>
    <mergeCell ref="H22:H24"/>
    <mergeCell ref="I22:I24"/>
    <mergeCell ref="E22:E24"/>
    <mergeCell ref="G22:G24"/>
    <mergeCell ref="F29:F30"/>
    <mergeCell ref="G29:G30"/>
    <mergeCell ref="E54:H54"/>
    <mergeCell ref="E55:H55"/>
    <mergeCell ref="E56:H56"/>
    <mergeCell ref="A12:L12"/>
    <mergeCell ref="A13:L13"/>
    <mergeCell ref="A19:A22"/>
    <mergeCell ref="B19:D24"/>
    <mergeCell ref="E19:J20"/>
    <mergeCell ref="K19:K24"/>
    <mergeCell ref="L19:L22"/>
  </mergeCells>
  <printOptions horizontalCentered="1" verticalCentered="1"/>
  <pageMargins left="0" right="0" top="0" bottom="0" header="0.4330708661417323" footer="0.5118110236220472"/>
  <pageSetup fitToHeight="0" fitToWidth="1" horizontalDpi="600" verticalDpi="600" orientation="landscape" paperSize="9" r:id="rId1"/>
  <rowBreaks count="1" manualBreakCount="1">
    <brk id="57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6">
      <selection activeCell="A2" sqref="A2:A3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8" t="s">
        <v>636</v>
      </c>
      <c r="B1" s="1" t="s">
        <v>85</v>
      </c>
      <c r="C1" s="8"/>
      <c r="E1" s="8"/>
      <c r="F1" s="8"/>
      <c r="G1" s="10"/>
      <c r="I1" s="11"/>
      <c r="J1" s="11"/>
      <c r="K1" s="11"/>
    </row>
    <row r="2" spans="1:11" ht="13.5">
      <c r="A2" s="240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41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53" t="s">
        <v>121</v>
      </c>
      <c r="B4" s="53" t="s">
        <v>122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54"/>
      <c r="B5" s="55"/>
    </row>
    <row r="6" spans="1:2" ht="13.5">
      <c r="A6" s="56"/>
      <c r="B6" s="55"/>
    </row>
    <row r="7" spans="1:2" ht="12.75">
      <c r="A7" s="57"/>
      <c r="B7" s="55"/>
    </row>
    <row r="8" spans="1:2" ht="12.75">
      <c r="A8" s="55"/>
      <c r="B8" s="58"/>
    </row>
    <row r="9" spans="1:2" ht="12.75">
      <c r="A9" s="42"/>
      <c r="B9" s="55"/>
    </row>
    <row r="10" spans="1:2" ht="12.75">
      <c r="A10" s="55"/>
      <c r="B10" s="55"/>
    </row>
    <row r="11" spans="1:2" ht="12.75">
      <c r="A11" s="55"/>
      <c r="B11" s="55"/>
    </row>
    <row r="12" spans="1:2" ht="12.75">
      <c r="A12" s="45"/>
      <c r="B12" s="55"/>
    </row>
    <row r="13" spans="1:2" ht="15" customHeight="1">
      <c r="A13" s="45"/>
      <c r="B13" s="55"/>
    </row>
    <row r="14" spans="1:2" ht="17.25" customHeight="1">
      <c r="A14" s="45"/>
      <c r="B14" s="55"/>
    </row>
    <row r="15" spans="1:2" ht="12.75">
      <c r="A15" s="45"/>
      <c r="B15" s="55"/>
    </row>
    <row r="16" spans="1:2" ht="12.75">
      <c r="A16" s="45"/>
      <c r="B16" s="55"/>
    </row>
    <row r="17" spans="1:2" ht="12.75">
      <c r="A17" s="45"/>
      <c r="B17" s="55"/>
    </row>
    <row r="18" spans="1:2" ht="13.5">
      <c r="A18" s="40"/>
      <c r="B18" s="55"/>
    </row>
    <row r="19" spans="1:2" ht="12.75">
      <c r="A19" s="45"/>
      <c r="B19" s="55"/>
    </row>
    <row r="20" spans="1:2" ht="12.75">
      <c r="A20" s="45"/>
      <c r="B20" s="55"/>
    </row>
    <row r="21" spans="1:2" ht="12.75">
      <c r="A21" s="45"/>
      <c r="B21" s="55"/>
    </row>
    <row r="22" spans="1:2" ht="17.25" customHeight="1">
      <c r="A22" s="54"/>
      <c r="B22" s="55"/>
    </row>
    <row r="23" spans="1:2" ht="12.75">
      <c r="A23" s="45"/>
      <c r="B23" s="55"/>
    </row>
    <row r="24" spans="1:2" ht="12.75">
      <c r="A24" s="45"/>
      <c r="B24" s="55"/>
    </row>
    <row r="25" spans="1:2" ht="12.75">
      <c r="A25" s="45"/>
      <c r="B25" s="55"/>
    </row>
    <row r="26" spans="1:2" ht="12.75">
      <c r="A26" s="45"/>
      <c r="B26" s="55"/>
    </row>
    <row r="27" spans="1:2" ht="12.75">
      <c r="A27" s="45"/>
      <c r="B27" s="55"/>
    </row>
    <row r="28" spans="1:2" ht="12.75">
      <c r="A28" s="45"/>
      <c r="B28" s="55"/>
    </row>
    <row r="30" spans="1:2" ht="13.5">
      <c r="A30" s="27" t="s">
        <v>626</v>
      </c>
      <c r="B30" s="10"/>
    </row>
    <row r="31" spans="1:2" ht="13.5">
      <c r="A31" s="28"/>
      <c r="B31" s="7"/>
    </row>
    <row r="32" ht="13.5">
      <c r="B32" s="10" t="s">
        <v>123</v>
      </c>
    </row>
    <row r="33" ht="12.75">
      <c r="B33" s="72" t="s">
        <v>586</v>
      </c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Meša Selimović</dc:creator>
  <cp:keywords/>
  <dc:description/>
  <cp:lastModifiedBy>Meša Selimović</cp:lastModifiedBy>
  <cp:lastPrinted>2014-05-20T09:41:10Z</cp:lastPrinted>
  <dcterms:created xsi:type="dcterms:W3CDTF">1998-02-10T09:25:46Z</dcterms:created>
  <dcterms:modified xsi:type="dcterms:W3CDTF">2014-05-21T13:38:37Z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