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4share\KorporativneFinansije\7. Odnosi sa investitorima\Kvartalni izvještaji\30 09 2019 za KVP\Za objavu\"/>
    </mc:Choice>
  </mc:AlternateContent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9" r:id="rId4"/>
    <sheet name="PK (2)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ind'!$A$1:$F$54</definedName>
    <definedName name="_xlnm.Print_Area" localSheetId="4">'PK (2)'!$A$1:$J$29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1" l="1"/>
  <c r="J50" i="11"/>
  <c r="I50" i="11"/>
  <c r="H50" i="11"/>
  <c r="E50" i="11"/>
  <c r="J146" i="3"/>
  <c r="G146" i="3"/>
  <c r="J139" i="3"/>
  <c r="G139" i="3"/>
  <c r="J131" i="3"/>
  <c r="G131" i="3"/>
  <c r="J121" i="3"/>
  <c r="G121" i="3"/>
  <c r="J118" i="3"/>
  <c r="G118" i="3"/>
  <c r="J112" i="3"/>
  <c r="G112" i="3"/>
  <c r="J107" i="3"/>
  <c r="G107" i="3"/>
  <c r="J101" i="3"/>
  <c r="G101" i="3"/>
  <c r="J92" i="3"/>
  <c r="G92" i="3"/>
  <c r="G130" i="3" l="1"/>
  <c r="J91" i="3"/>
  <c r="J130" i="3"/>
  <c r="G91" i="3"/>
  <c r="J73" i="3"/>
  <c r="I73" i="3"/>
  <c r="H73" i="3"/>
  <c r="G73" i="3"/>
  <c r="J67" i="3"/>
  <c r="I67" i="3"/>
  <c r="H67" i="3"/>
  <c r="G67" i="3"/>
  <c r="J64" i="3"/>
  <c r="I64" i="3"/>
  <c r="G64" i="3"/>
  <c r="J56" i="3"/>
  <c r="I56" i="3"/>
  <c r="H56" i="3"/>
  <c r="G56" i="3"/>
  <c r="H50" i="3"/>
  <c r="G50" i="3"/>
  <c r="J41" i="3"/>
  <c r="I41" i="3"/>
  <c r="G41" i="3"/>
  <c r="J28" i="3"/>
  <c r="I28" i="3"/>
  <c r="H28" i="3"/>
  <c r="G28" i="3"/>
  <c r="J22" i="3"/>
  <c r="I22" i="3"/>
  <c r="I21" i="3" s="1"/>
  <c r="H22" i="3"/>
  <c r="G22" i="3"/>
  <c r="G156" i="3" l="1"/>
  <c r="H63" i="3"/>
  <c r="J156" i="3"/>
  <c r="I63" i="3"/>
  <c r="J63" i="3"/>
  <c r="G63" i="3"/>
  <c r="J21" i="3"/>
  <c r="H55" i="3"/>
  <c r="I55" i="3"/>
  <c r="G21" i="3"/>
  <c r="G55" i="3"/>
  <c r="H21" i="3"/>
  <c r="J55" i="3"/>
  <c r="I85" i="3"/>
  <c r="J158" i="3" l="1"/>
  <c r="G158" i="3"/>
  <c r="H85" i="3"/>
  <c r="I87" i="3"/>
  <c r="G85" i="3"/>
  <c r="J85" i="3"/>
  <c r="J87" i="3" l="1"/>
  <c r="G87" i="3"/>
  <c r="H87" i="3"/>
  <c r="I78" i="2"/>
  <c r="I36" i="2"/>
  <c r="H78" i="2"/>
  <c r="H67" i="2"/>
  <c r="H56" i="2"/>
  <c r="H49" i="2"/>
  <c r="H62" i="2" s="1"/>
  <c r="H36" i="2"/>
  <c r="H33" i="2" s="1"/>
  <c r="H27" i="2"/>
  <c r="H23" i="2"/>
  <c r="H90" i="2" l="1"/>
  <c r="H22" i="2"/>
  <c r="H46" i="2" s="1"/>
  <c r="H64" i="2" s="1"/>
  <c r="I67" i="2"/>
  <c r="I56" i="2"/>
  <c r="I49" i="2"/>
  <c r="I33" i="2"/>
  <c r="I27" i="2"/>
  <c r="I23" i="2"/>
  <c r="I22" i="2" l="1"/>
  <c r="I46" i="2" s="1"/>
  <c r="H124" i="2"/>
  <c r="H133" i="2" s="1"/>
  <c r="H144" i="2" s="1"/>
  <c r="H168" i="2" s="1"/>
  <c r="H174" i="2" s="1"/>
  <c r="I63" i="2"/>
  <c r="I90" i="2"/>
  <c r="H171" i="2" l="1"/>
  <c r="H175" i="2" s="1"/>
  <c r="I64" i="2"/>
  <c r="I124" i="2" s="1"/>
  <c r="I133" i="2" l="1"/>
  <c r="I144" i="2" s="1"/>
  <c r="H172" i="2"/>
  <c r="I171" i="2" l="1"/>
  <c r="I168" i="2"/>
  <c r="I174" i="2" s="1"/>
  <c r="I172" i="2" l="1"/>
  <c r="I175" i="2"/>
</calcChain>
</file>

<file path=xl/sharedStrings.xml><?xml version="1.0" encoding="utf-8"?>
<sst xmlns="http://schemas.openxmlformats.org/spreadsheetml/2006/main" count="769" uniqueCount="660">
  <si>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</si>
  <si>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</si>
  <si>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</si>
  <si>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</si>
  <si>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</si>
  <si>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</si>
  <si>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</si>
  <si>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</si>
  <si>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</si>
  <si>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</si>
  <si>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</si>
  <si>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</si>
  <si>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</si>
  <si>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</si>
  <si>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</si>
  <si>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</si>
  <si>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</si>
  <si>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</si>
  <si>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</si>
  <si>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</si>
  <si>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</si>
  <si>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</si>
  <si>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</si>
  <si>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</si>
  <si>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</si>
  <si>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</si>
  <si>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</si>
  <si>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</si>
  <si>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</si>
  <si>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</si>
  <si>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</si>
  <si>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</si>
  <si>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</si>
  <si>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</si>
  <si>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</si>
  <si>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</si>
  <si>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</si>
  <si>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</si>
  <si>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</si>
  <si>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</si>
  <si>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</si>
  <si>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</si>
  <si>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</si>
  <si>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</si>
  <si>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</si>
  <si>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</si>
  <si>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</si>
  <si>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</si>
  <si>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</si>
  <si>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</si>
  <si>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</si>
  <si>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</si>
  <si>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</si>
  <si>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</si>
  <si>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</si>
  <si>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</si>
  <si>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</si>
  <si>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</si>
  <si>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</si>
  <si>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</si>
  <si>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</si>
  <si>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</si>
  <si>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</si>
  <si>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</si>
  <si>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</si>
  <si>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</si>
  <si>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</si>
  <si>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</si>
  <si>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</si>
  <si>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</si>
  <si>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</si>
  <si>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</si>
  <si>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</si>
  <si>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</si>
  <si>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</si>
  <si>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</si>
  <si>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</si>
  <si>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</si>
  <si>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</si>
  <si>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</si>
  <si>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</si>
  <si>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</si>
  <si>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</si>
  <si>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</si>
  <si>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</si>
  <si>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</si>
  <si>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</si>
  <si>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</si>
  <si>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</si>
  <si>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</si>
  <si>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</si>
  <si>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</si>
  <si>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</si>
  <si>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</si>
  <si>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</si>
  <si>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</si>
  <si>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</si>
  <si>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</si>
  <si>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</si>
  <si>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</si>
  <si>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</si>
  <si>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</si>
  <si>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</si>
  <si>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</si>
  <si>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</si>
  <si>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</si>
  <si>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</si>
  <si>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</si>
  <si>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</si>
  <si>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</si>
  <si>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</si>
  <si>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</si>
  <si>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</si>
  <si>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</si>
  <si>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</si>
  <si>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</si>
  <si>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</si>
  <si>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</si>
  <si>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</si>
  <si>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</si>
  <si>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</si>
  <si>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</si>
  <si>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</si>
  <si>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</si>
  <si>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</si>
  <si>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</si>
  <si>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</si>
  <si>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</si>
  <si>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</si>
  <si>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</si>
  <si>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</si>
  <si>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</si>
  <si>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</si>
  <si>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</si>
  <si>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</si>
  <si>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</si>
  <si>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</si>
  <si>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</si>
  <si>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</si>
  <si>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</si>
  <si>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</si>
  <si>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</si>
  <si>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</si>
  <si>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</si>
  <si>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</si>
  <si>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</si>
  <si>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</si>
  <si>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</si>
  <si>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</si>
  <si>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</si>
  <si>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</si>
  <si>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</si>
  <si>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</si>
  <si>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</si>
  <si>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</si>
  <si>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</si>
  <si>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</si>
  <si>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</si>
  <si>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</si>
  <si>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</si>
  <si>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</si>
  <si>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</si>
  <si>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</si>
  <si>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</si>
  <si>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</si>
  <si>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</si>
  <si>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</si>
  <si>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</si>
  <si>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</si>
  <si>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</si>
  <si>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</si>
  <si>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</si>
  <si>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</si>
  <si>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</si>
  <si>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</si>
  <si>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</si>
  <si>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</si>
  <si>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</si>
  <si>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</si>
  <si>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</si>
  <si>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</si>
  <si>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</si>
  <si>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</si>
  <si>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</si>
  <si>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</si>
  <si>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</si>
  <si>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</si>
  <si>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</si>
  <si>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</si>
  <si>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</si>
  <si>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</si>
  <si>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</si>
  <si>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</si>
  <si>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</si>
  <si>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</si>
  <si>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</si>
  <si>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</si>
  <si>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</si>
  <si>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</si>
  <si>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</si>
  <si>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</si>
  <si>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</si>
  <si>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</si>
  <si>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</si>
  <si>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</si>
  <si>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</si>
  <si>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</si>
  <si>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</si>
  <si>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</si>
  <si>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</si>
  <si>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</si>
  <si>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</si>
  <si>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</si>
  <si>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</si>
  <si>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</si>
  <si>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</si>
  <si>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</si>
  <si>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</si>
  <si>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</si>
  <si>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</si>
  <si>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</si>
  <si>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</si>
  <si>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</si>
  <si>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</si>
  <si>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</si>
  <si>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</si>
  <si>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</si>
  <si>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</si>
  <si>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</si>
  <si>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</si>
  <si>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</si>
  <si>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</si>
  <si>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</si>
  <si>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</si>
  <si>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</si>
  <si>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</si>
  <si>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</si>
  <si>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</si>
  <si>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</si>
  <si>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</si>
  <si>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</si>
  <si>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</si>
  <si>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</si>
  <si>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</si>
  <si>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</si>
  <si>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</si>
  <si>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</si>
  <si>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</si>
  <si>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</si>
  <si>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</si>
  <si>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</si>
  <si>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</si>
  <si>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</si>
  <si>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</si>
  <si>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</si>
  <si>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</si>
  <si>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</si>
  <si>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</si>
  <si>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</si>
  <si>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</si>
  <si>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</si>
  <si>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</si>
  <si>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</si>
  <si>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</si>
  <si>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</si>
  <si>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</si>
  <si>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</si>
  <si>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</si>
  <si>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</si>
  <si>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</si>
  <si>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</si>
  <si>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</si>
  <si>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</si>
  <si>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</si>
  <si>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</si>
  <si>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</si>
  <si>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</si>
  <si>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</si>
  <si>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</si>
  <si>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</si>
  <si>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</si>
  <si>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</si>
  <si>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</si>
  <si>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</si>
  <si>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</si>
  <si>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</si>
  <si>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</si>
  <si>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</si>
  <si>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</si>
  <si>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</si>
  <si>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</si>
  <si>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</si>
  <si>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</si>
  <si>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</si>
  <si>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</si>
  <si>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</si>
  <si>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</si>
  <si>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</si>
  <si>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</si>
  <si>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</si>
  <si>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</si>
  <si>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</si>
  <si>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</si>
  <si>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</si>
  <si>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</si>
  <si>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</si>
  <si>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</si>
  <si>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</si>
  <si>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</si>
  <si>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</si>
  <si>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</si>
  <si>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</si>
  <si>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</si>
  <si>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</si>
  <si>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</si>
  <si>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</si>
  <si>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</si>
  <si>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</si>
  <si>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</si>
  <si>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</si>
  <si>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</si>
  <si>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</si>
  <si>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</si>
  <si>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</si>
  <si>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</si>
  <si>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</si>
  <si>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</si>
  <si>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</si>
  <si>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</si>
  <si>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</si>
  <si>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</si>
  <si>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</si>
  <si>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</si>
  <si>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</si>
  <si>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</si>
  <si>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</si>
  <si>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</si>
  <si>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</si>
  <si>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</si>
  <si>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</si>
  <si>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</si>
  <si>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</si>
  <si>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</si>
  <si>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</si>
  <si>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</si>
  <si>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</si>
  <si>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</si>
  <si>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</si>
  <si>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</si>
  <si>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</si>
  <si>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</si>
  <si>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</si>
  <si>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</si>
  <si>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</si>
  <si>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</si>
  <si>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</si>
  <si>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</si>
  <si>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</si>
  <si>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</si>
  <si>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</si>
  <si>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</si>
  <si>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</si>
  <si>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</si>
  <si>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</si>
  <si>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</si>
  <si>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</si>
  <si>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</si>
  <si>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</si>
  <si>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</si>
  <si>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</si>
  <si>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</si>
  <si>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</si>
  <si>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</si>
  <si>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</si>
  <si>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</si>
  <si>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</si>
  <si>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</si>
  <si>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</si>
  <si>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</si>
  <si>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</si>
  <si>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</si>
  <si>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</si>
  <si>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</si>
  <si>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</si>
  <si>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</si>
  <si>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</si>
  <si>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</si>
  <si>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</si>
  <si>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</si>
  <si>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</si>
  <si>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</si>
  <si>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</si>
  <si>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</si>
  <si>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</si>
  <si>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</si>
  <si>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</si>
  <si>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</si>
  <si>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</si>
  <si>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</si>
  <si>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</si>
  <si>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</si>
  <si>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</si>
  <si>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</si>
  <si>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</si>
  <si>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</si>
  <si>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</si>
  <si>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</si>
  <si>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</si>
  <si>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</si>
  <si>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</si>
  <si>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</si>
  <si>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</si>
  <si>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</si>
  <si>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</si>
  <si>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</si>
  <si>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</si>
  <si>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</si>
  <si>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</si>
  <si>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</si>
  <si>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</si>
  <si>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</si>
  <si>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</si>
  <si>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</si>
  <si>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</si>
  <si>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</si>
  <si>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</si>
  <si>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</si>
  <si>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</si>
  <si>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</si>
  <si>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</si>
  <si>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</si>
  <si>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</si>
  <si>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</si>
  <si>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</si>
  <si>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</si>
  <si>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</si>
  <si>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</si>
  <si>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</si>
  <si>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</si>
  <si>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</si>
  <si>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</si>
  <si>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</si>
  <si>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</si>
  <si>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</si>
  <si>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</si>
  <si>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</si>
  <si>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</si>
  <si>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</si>
  <si>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</si>
  <si>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</si>
  <si>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</si>
  <si>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</si>
  <si>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</si>
  <si>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</si>
  <si>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</si>
  <si>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</si>
  <si>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</si>
  <si>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</si>
  <si>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</si>
  <si>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</si>
  <si>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</si>
  <si>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</si>
  <si>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</si>
  <si>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</si>
  <si>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</si>
  <si>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</si>
  <si>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</si>
  <si>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</si>
  <si>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</si>
  <si>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</si>
  <si>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</si>
  <si>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</si>
  <si>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</si>
  <si>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</si>
  <si>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</si>
  <si>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</si>
  <si>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</si>
  <si>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</si>
  <si>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</si>
  <si>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</si>
  <si>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</si>
  <si>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</si>
  <si>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</si>
  <si>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</si>
  <si>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</si>
  <si>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</si>
  <si>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</si>
  <si>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</si>
  <si>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</si>
  <si>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</si>
  <si>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</si>
  <si>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</si>
  <si>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</si>
  <si>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</si>
  <si>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</si>
  <si>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</si>
  <si>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</si>
  <si>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</si>
  <si>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</si>
  <si>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</si>
  <si>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</si>
  <si>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</si>
  <si>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</si>
  <si>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</si>
  <si>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</si>
  <si>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</si>
  <si>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</si>
  <si>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</si>
  <si>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</si>
  <si>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</si>
  <si>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</si>
  <si>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</si>
  <si>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</si>
  <si>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</si>
  <si>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</si>
  <si>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</si>
  <si>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</si>
  <si>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</si>
  <si>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</si>
  <si>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</si>
  <si>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</si>
  <si>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</si>
  <si>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</si>
  <si>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</si>
  <si>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</si>
  <si>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</si>
  <si>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</si>
  <si>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</si>
  <si>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</si>
  <si>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</si>
  <si>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</si>
  <si>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</si>
  <si>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</si>
  <si>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</si>
  <si>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</si>
  <si>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</si>
  <si>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</si>
  <si>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</si>
  <si>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</si>
  <si>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</si>
  <si>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</si>
  <si>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</si>
  <si>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</si>
  <si>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</si>
  <si>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</si>
  <si>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</si>
  <si>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</si>
  <si>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</si>
  <si>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</si>
  <si>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</si>
  <si>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</si>
  <si>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</si>
  <si>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</si>
  <si>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</si>
  <si>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</si>
  <si>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</si>
  <si>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</si>
  <si>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</si>
  <si>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</si>
  <si>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</si>
  <si>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</si>
  <si>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</si>
  <si>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</si>
  <si>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</si>
  <si>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</si>
  <si>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</si>
  <si>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</si>
  <si>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</si>
  <si>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</si>
  <si>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</si>
  <si>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</si>
  <si>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</si>
  <si>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</si>
  <si>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</si>
  <si>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</si>
  <si>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</si>
  <si>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</si>
  <si>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</si>
  <si>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</si>
  <si>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</si>
  <si>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</si>
  <si>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</si>
  <si>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</si>
  <si>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</si>
  <si>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</si>
  <si>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</si>
  <si>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</si>
  <si>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</si>
  <si>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</si>
  <si>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</si>
  <si>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</si>
  <si>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</si>
  <si>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</si>
  <si>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</si>
  <si>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</si>
  <si>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</si>
  <si>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</si>
  <si>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</si>
  <si>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</si>
  <si>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</si>
  <si>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</si>
  <si>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</si>
  <si>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</si>
  <si>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</si>
  <si>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</si>
  <si>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</si>
  <si>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</si>
  <si>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</si>
  <si>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</si>
  <si>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</si>
  <si>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</si>
  <si>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</si>
  <si>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</si>
  <si>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</si>
  <si>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</si>
  <si>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</si>
  <si>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</si>
  <si>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</si>
  <si>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</si>
  <si>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</si>
  <si>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</si>
  <si>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</si>
  <si>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</si>
  <si>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</si>
  <si>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</si>
  <si>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</si>
  <si>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</si>
  <si>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</si>
  <si>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</si>
  <si>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</si>
  <si>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</si>
  <si>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Edin Dizdar - Predsjednik;
Bernadin Alagić - član;
Mirna Sijerčić - član;
Vedad Tuzović - član                                                         Nedim Rizvanović - član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</si>
  <si>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</si>
  <si>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</si>
  <si>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</si>
  <si>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 xml:space="preserve"> HADEN S.A  (LUX) – 25,95%                                                                                                                               KBC Euro Credit Capital (MLT) - 23,67%
 The Economic and Social Development Fund (LIBYA) - 7,60% </t>
  </si>
  <si>
    <r>
      <t xml:space="preserve">odnosno 01. 01. 2019. godine </t>
    </r>
    <r>
      <rPr>
        <i/>
        <sz val="10"/>
        <rFont val="Times New Roman"/>
        <family val="1"/>
      </rPr>
      <t>(912±913±914)</t>
    </r>
  </si>
  <si>
    <t xml:space="preserve">NO: Edin Dizdar - Predsjednik 3.690 (na početku perioda) i 3.690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</si>
  <si>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Aida Špirtović Bakalović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</si>
  <si>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</si>
  <si>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</si>
  <si>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</si>
  <si>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</si>
  <si>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>1. Stanje na dan 31. 12. 2017 godine</t>
  </si>
  <si>
    <t>4. Ponovo iskazano stanje na dan 31. 12. 2017, odnosno 01.01.2018 godine (901±902±903)</t>
  </si>
  <si>
    <t>15. Ponovo iskazano stanje na dan 31. 12. 2018,</t>
  </si>
  <si>
    <t>od 01.01. do 30.09.2019. godine</t>
  </si>
  <si>
    <t>Isplaćena dividenda u periodu od 01.01. do 30.09.2019. godine iznosi  2.534.489,26 KM</t>
  </si>
  <si>
    <t>U Sarajevu, 31.10.2019. godine</t>
  </si>
  <si>
    <t>Dana 31.10.2019. godine</t>
  </si>
  <si>
    <t>na dan 30.09.2019. godine</t>
  </si>
  <si>
    <t>za period od 01.01. do 30.09.2019 godine</t>
  </si>
  <si>
    <r>
      <t xml:space="preserve">12. Stanje na dan 31. 12. 2018., </t>
    </r>
    <r>
      <rPr>
        <i/>
        <sz val="10"/>
        <rFont val="Times New Roman"/>
        <family val="1"/>
      </rPr>
      <t>(904±905±906±907±908±909-910+911)</t>
    </r>
  </si>
  <si>
    <t xml:space="preserve">23. Stanje na dan 30.09 2019. godine </t>
  </si>
  <si>
    <t>Dana 31.10.2019.</t>
  </si>
  <si>
    <t>Sarajevo, ul Jukićeva 53, 01.08.2019. godine</t>
  </si>
  <si>
    <t>1. Odluka o izboru radnih tijela Skupštne                            2. Odluka o usvajanju Godišnjeg izvještaja za 2018. godinu                                                                                          3. Odluka o rasporedu dobiti i isplati dividende                  4. Odluka o izboru vanjskog revizora za 2019. godinu        5. Odluka o povjerenju članovima Nadzornog odbora</t>
  </si>
  <si>
    <t xml:space="preserve">a) Donošenje odluke o rasporedu dobiti i isplati dividendi </t>
  </si>
  <si>
    <t>za period koji se završava na dan 30.09.2019. godine</t>
  </si>
  <si>
    <t>2 podružnice u BiH,
5 preduzeća u inostranstvu i
9 predstavništva u inostranstvu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</si>
</sst>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\ _k_n"/>
    <numFmt numFmtId="165" formatCode="_(* #,##0_);_(* \(#,##0\);_(* &quot;-&quot;??_);_(@_)"/>
  </numFmts>
  <fonts count="1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  <font>
      <sz val="10"/>
      <name val="CRO_Dutch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165" fontId="9" fillId="0" borderId="7" xfId="5" applyNumberFormat="1" applyFont="1" applyFill="1" applyBorder="1" applyAlignment="1"/>
    <xf numFmtId="3" fontId="8" fillId="0" borderId="0" xfId="0" applyNumberFormat="1" applyFont="1"/>
    <xf numFmtId="3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Border="1"/>
    <xf numFmtId="0" fontId="9" fillId="0" borderId="7" xfId="0" applyFont="1" applyBorder="1"/>
    <xf numFmtId="165" fontId="13" fillId="0" borderId="7" xfId="5" applyNumberFormat="1" applyFont="1" applyFill="1" applyBorder="1" applyAlignment="1"/>
    <xf numFmtId="165" fontId="13" fillId="0" borderId="7" xfId="5" applyNumberFormat="1" applyFont="1" applyFill="1" applyBorder="1" applyAlignment="1">
      <alignment vertical="center"/>
    </xf>
    <xf numFmtId="165" fontId="6" fillId="0" borderId="7" xfId="5" applyNumberFormat="1" applyFont="1" applyFill="1" applyBorder="1" applyAlignment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8" fillId="0" borderId="18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6">
    <cellStyle name="Comma" xfId="5" builtinId="3"/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5" zoomScaleNormal="100" zoomScaleSheetLayoutView="100" workbookViewId="0">
      <selection activeCell="D18" sqref="D18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646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110">
        <v>708</v>
      </c>
    </row>
    <row r="13" spans="1:9" ht="38.25">
      <c r="A13" s="22" t="s">
        <v>20</v>
      </c>
      <c r="B13" s="16" t="s">
        <v>659</v>
      </c>
    </row>
    <row r="14" spans="1:9">
      <c r="A14" s="20" t="s">
        <v>21</v>
      </c>
      <c r="B14" s="16" t="s">
        <v>22</v>
      </c>
    </row>
    <row r="15" spans="1:9" ht="25.5">
      <c r="A15" s="20" t="s">
        <v>23</v>
      </c>
      <c r="B15" s="16" t="s">
        <v>24</v>
      </c>
    </row>
    <row r="16" spans="1:9" ht="43.5" customHeight="1">
      <c r="A16" s="22" t="s">
        <v>25</v>
      </c>
      <c r="B16" s="16" t="s">
        <v>632</v>
      </c>
    </row>
    <row r="17" spans="1:5" ht="13.5">
      <c r="A17" s="23" t="s">
        <v>26</v>
      </c>
      <c r="B17" s="16"/>
    </row>
    <row r="18" spans="1:5" ht="63.75">
      <c r="A18" s="22" t="s">
        <v>27</v>
      </c>
      <c r="B18" s="16" t="s">
        <v>631</v>
      </c>
    </row>
    <row r="19" spans="1:5" ht="38.25">
      <c r="A19" s="22" t="s">
        <v>28</v>
      </c>
      <c r="B19" s="16" t="s">
        <v>633</v>
      </c>
    </row>
    <row r="20" spans="1:5" ht="140.25">
      <c r="A20" s="22" t="s">
        <v>29</v>
      </c>
      <c r="B20" s="21" t="s">
        <v>637</v>
      </c>
    </row>
    <row r="21" spans="1:5" ht="17.25" customHeight="1">
      <c r="A21" s="24" t="s">
        <v>30</v>
      </c>
      <c r="B21" s="21"/>
    </row>
    <row r="22" spans="1:5">
      <c r="A22" s="25" t="s">
        <v>31</v>
      </c>
      <c r="B22" s="26">
        <v>5571</v>
      </c>
    </row>
    <row r="23" spans="1:5" ht="51">
      <c r="A23" s="22" t="s">
        <v>32</v>
      </c>
      <c r="B23" s="21" t="s">
        <v>634</v>
      </c>
    </row>
    <row r="24" spans="1:5" ht="51">
      <c r="A24" s="22" t="s">
        <v>33</v>
      </c>
      <c r="B24" s="16" t="s">
        <v>635</v>
      </c>
    </row>
    <row r="25" spans="1:5" ht="27">
      <c r="A25" s="23" t="s">
        <v>34</v>
      </c>
      <c r="B25" s="19"/>
    </row>
    <row r="26" spans="1:5" ht="191.25">
      <c r="A26" s="25" t="s">
        <v>35</v>
      </c>
      <c r="B26" s="106" t="s">
        <v>639</v>
      </c>
      <c r="E26" s="27"/>
    </row>
    <row r="27" spans="1:5" ht="27">
      <c r="A27" s="23" t="s">
        <v>36</v>
      </c>
      <c r="B27" s="16"/>
    </row>
    <row r="28" spans="1:5">
      <c r="A28" s="28" t="s">
        <v>37</v>
      </c>
      <c r="B28" s="16" t="s">
        <v>655</v>
      </c>
    </row>
    <row r="29" spans="1:5" ht="76.5">
      <c r="A29" s="29" t="s">
        <v>38</v>
      </c>
      <c r="B29" s="16" t="s">
        <v>656</v>
      </c>
    </row>
    <row r="30" spans="1:5" ht="25.5">
      <c r="A30" s="22" t="s">
        <v>39</v>
      </c>
      <c r="B30" s="16" t="s">
        <v>657</v>
      </c>
    </row>
    <row r="31" spans="1:5" ht="13.5">
      <c r="A31" s="24" t="s">
        <v>40</v>
      </c>
      <c r="B31" s="16"/>
    </row>
    <row r="32" spans="1:5" ht="25.5">
      <c r="A32" s="20" t="s">
        <v>41</v>
      </c>
      <c r="B32" s="16" t="s">
        <v>647</v>
      </c>
      <c r="D32" s="107"/>
    </row>
    <row r="33" spans="1:2" ht="38.25">
      <c r="A33" s="20" t="s">
        <v>42</v>
      </c>
      <c r="B33" s="16"/>
    </row>
    <row r="34" spans="1:2" ht="38.25">
      <c r="A34" s="20" t="s">
        <v>43</v>
      </c>
      <c r="B34" s="16"/>
    </row>
    <row r="35" spans="1:2" ht="26.25" customHeight="1">
      <c r="A35" s="20" t="s">
        <v>44</v>
      </c>
      <c r="B35" s="16"/>
    </row>
    <row r="36" spans="1:2" ht="38.25">
      <c r="A36" s="30" t="s">
        <v>45</v>
      </c>
      <c r="B36" s="31"/>
    </row>
    <row r="37" spans="1:2">
      <c r="B37" s="33" t="s">
        <v>46</v>
      </c>
    </row>
    <row r="38" spans="1:2" ht="13.5">
      <c r="A38" s="32" t="s">
        <v>648</v>
      </c>
      <c r="B38" s="35" t="s">
        <v>638</v>
      </c>
    </row>
    <row r="39" spans="1:2" ht="13.5">
      <c r="A39" s="34"/>
      <c r="B39" s="37" t="s">
        <v>47</v>
      </c>
    </row>
    <row r="40" spans="1:2">
      <c r="B40" s="35" t="s">
        <v>48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opLeftCell="A161" zoomScaleNormal="100" workbookViewId="0">
      <selection activeCell="H22" sqref="H22:I183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6.85546875" style="38" customWidth="1"/>
    <col min="11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49</v>
      </c>
    </row>
    <row r="3" spans="1:9">
      <c r="A3" s="41" t="s">
        <v>50</v>
      </c>
      <c r="B3" s="176" t="s">
        <v>51</v>
      </c>
      <c r="C3" s="177"/>
      <c r="D3" s="177"/>
      <c r="E3" s="177"/>
      <c r="F3" s="177"/>
      <c r="G3" s="177"/>
      <c r="H3" s="177"/>
      <c r="I3" s="177"/>
    </row>
    <row r="4" spans="1:9">
      <c r="A4" s="41" t="s">
        <v>52</v>
      </c>
      <c r="B4" s="176" t="s">
        <v>10</v>
      </c>
      <c r="C4" s="177"/>
      <c r="D4" s="177"/>
      <c r="E4" s="177"/>
      <c r="F4" s="177"/>
      <c r="G4" s="177"/>
      <c r="H4" s="177"/>
      <c r="I4" s="177"/>
    </row>
    <row r="5" spans="1:9">
      <c r="A5" s="41" t="s">
        <v>53</v>
      </c>
      <c r="B5" s="176" t="s">
        <v>54</v>
      </c>
      <c r="C5" s="177"/>
      <c r="D5" s="177"/>
      <c r="E5" s="177"/>
      <c r="F5" s="177"/>
      <c r="G5" s="177"/>
      <c r="H5" s="177"/>
      <c r="I5" s="177"/>
    </row>
    <row r="6" spans="1:9">
      <c r="A6" s="41" t="s">
        <v>55</v>
      </c>
      <c r="B6" s="176" t="s">
        <v>56</v>
      </c>
      <c r="C6" s="177"/>
      <c r="D6" s="177"/>
      <c r="E6" s="177"/>
      <c r="F6" s="177"/>
      <c r="G6" s="177"/>
      <c r="H6" s="177"/>
      <c r="I6" s="177"/>
    </row>
    <row r="7" spans="1:9">
      <c r="A7" s="41" t="s">
        <v>57</v>
      </c>
      <c r="B7" s="176" t="s">
        <v>56</v>
      </c>
      <c r="C7" s="177"/>
      <c r="D7" s="177"/>
      <c r="E7" s="177"/>
      <c r="F7" s="177"/>
      <c r="G7" s="177"/>
      <c r="H7" s="177"/>
      <c r="I7" s="177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78" t="s">
        <v>58</v>
      </c>
      <c r="B11" s="179"/>
      <c r="C11" s="179"/>
      <c r="D11" s="179"/>
      <c r="E11" s="179"/>
      <c r="F11" s="179"/>
      <c r="G11" s="179"/>
      <c r="H11" s="179"/>
      <c r="I11" s="179"/>
    </row>
    <row r="12" spans="1:9" ht="12" customHeight="1" thickTop="1">
      <c r="A12" s="149"/>
      <c r="B12" s="149"/>
      <c r="C12" s="149"/>
      <c r="D12" s="149"/>
      <c r="E12" s="149"/>
      <c r="F12" s="149"/>
      <c r="G12" s="149"/>
      <c r="H12" s="149"/>
      <c r="I12" s="149"/>
    </row>
    <row r="13" spans="1:9" ht="18.75" customHeight="1">
      <c r="C13" s="149" t="s">
        <v>646</v>
      </c>
      <c r="D13" s="149"/>
      <c r="E13" s="149"/>
      <c r="F13" s="149"/>
      <c r="G13" s="149"/>
      <c r="H13" s="45"/>
    </row>
    <row r="14" spans="1:9">
      <c r="I14" s="38" t="s">
        <v>59</v>
      </c>
    </row>
    <row r="15" spans="1:9">
      <c r="A15" s="150" t="s">
        <v>60</v>
      </c>
      <c r="B15" s="154" t="s">
        <v>61</v>
      </c>
      <c r="C15" s="155"/>
      <c r="D15" s="46" t="s">
        <v>62</v>
      </c>
      <c r="E15" s="160" t="s">
        <v>63</v>
      </c>
      <c r="F15" s="161"/>
      <c r="G15" s="162"/>
      <c r="H15" s="163" t="s">
        <v>64</v>
      </c>
      <c r="I15" s="164"/>
    </row>
    <row r="16" spans="1:9">
      <c r="A16" s="151"/>
      <c r="B16" s="156"/>
      <c r="C16" s="157"/>
      <c r="D16" s="47"/>
      <c r="E16" s="167" t="s">
        <v>65</v>
      </c>
      <c r="F16" s="168"/>
      <c r="G16" s="169"/>
      <c r="H16" s="165"/>
      <c r="I16" s="166"/>
    </row>
    <row r="17" spans="1:9">
      <c r="A17" s="152"/>
      <c r="B17" s="156"/>
      <c r="C17" s="157"/>
      <c r="D17" s="47"/>
      <c r="E17" s="170"/>
      <c r="F17" s="171"/>
      <c r="G17" s="172"/>
      <c r="H17" s="48" t="s">
        <v>66</v>
      </c>
      <c r="I17" s="49" t="s">
        <v>67</v>
      </c>
    </row>
    <row r="18" spans="1:9">
      <c r="A18" s="153"/>
      <c r="B18" s="158"/>
      <c r="C18" s="159"/>
      <c r="D18" s="50"/>
      <c r="E18" s="173"/>
      <c r="F18" s="174"/>
      <c r="G18" s="175"/>
      <c r="H18" s="51" t="s">
        <v>68</v>
      </c>
      <c r="I18" s="52" t="s">
        <v>68</v>
      </c>
    </row>
    <row r="19" spans="1:9">
      <c r="A19" s="52">
        <v>1</v>
      </c>
      <c r="B19" s="180">
        <v>2</v>
      </c>
      <c r="C19" s="180"/>
      <c r="D19" s="52">
        <v>3</v>
      </c>
      <c r="E19" s="180">
        <v>4</v>
      </c>
      <c r="F19" s="180"/>
      <c r="G19" s="180"/>
      <c r="H19" s="52">
        <v>5</v>
      </c>
      <c r="I19" s="52">
        <v>6</v>
      </c>
    </row>
    <row r="20" spans="1:9" ht="13.5">
      <c r="A20" s="53"/>
      <c r="B20" s="134" t="s">
        <v>69</v>
      </c>
      <c r="C20" s="134"/>
      <c r="D20" s="53"/>
      <c r="E20" s="140"/>
      <c r="F20" s="140"/>
      <c r="G20" s="140"/>
      <c r="H20" s="53"/>
      <c r="I20" s="53"/>
    </row>
    <row r="21" spans="1:9">
      <c r="A21" s="53"/>
      <c r="B21" s="133" t="s">
        <v>70</v>
      </c>
      <c r="C21" s="133"/>
      <c r="D21" s="53"/>
      <c r="E21" s="53"/>
      <c r="F21" s="53"/>
      <c r="G21" s="53"/>
      <c r="H21" s="54"/>
      <c r="I21" s="54"/>
    </row>
    <row r="22" spans="1:9" ht="13.5">
      <c r="A22" s="53"/>
      <c r="B22" s="134" t="s">
        <v>597</v>
      </c>
      <c r="C22" s="134"/>
      <c r="D22" s="55" t="s">
        <v>71</v>
      </c>
      <c r="E22" s="53">
        <v>2</v>
      </c>
      <c r="F22" s="53">
        <v>0</v>
      </c>
      <c r="G22" s="53">
        <v>1</v>
      </c>
      <c r="H22" s="108">
        <f>H23+H27+H31+H32</f>
        <v>90741220</v>
      </c>
      <c r="I22" s="108">
        <f>I23+I27+I31+I32</f>
        <v>97268266</v>
      </c>
    </row>
    <row r="23" spans="1:9" ht="19.5" customHeight="1">
      <c r="A23" s="53">
        <v>60</v>
      </c>
      <c r="B23" s="133" t="s">
        <v>72</v>
      </c>
      <c r="C23" s="133"/>
      <c r="D23" s="53"/>
      <c r="E23" s="53">
        <v>2</v>
      </c>
      <c r="F23" s="53">
        <v>0</v>
      </c>
      <c r="G23" s="53">
        <v>2</v>
      </c>
      <c r="H23" s="113">
        <f>SUM(H24:H26)</f>
        <v>431923</v>
      </c>
      <c r="I23" s="113">
        <f>SUM(I24:I26)</f>
        <v>2344526</v>
      </c>
    </row>
    <row r="24" spans="1:9" ht="29.25" customHeight="1">
      <c r="A24" s="53">
        <v>600</v>
      </c>
      <c r="B24" s="133" t="s">
        <v>73</v>
      </c>
      <c r="C24" s="133"/>
      <c r="D24" s="53"/>
      <c r="E24" s="53">
        <v>2</v>
      </c>
      <c r="F24" s="53">
        <v>0</v>
      </c>
      <c r="G24" s="53">
        <v>3</v>
      </c>
      <c r="H24" s="113"/>
      <c r="I24" s="117"/>
    </row>
    <row r="25" spans="1:9" ht="27.75" customHeight="1">
      <c r="A25" s="53">
        <v>601</v>
      </c>
      <c r="B25" s="133" t="s">
        <v>74</v>
      </c>
      <c r="C25" s="133"/>
      <c r="D25" s="53" t="s">
        <v>75</v>
      </c>
      <c r="E25" s="53">
        <v>2</v>
      </c>
      <c r="F25" s="53">
        <v>0</v>
      </c>
      <c r="G25" s="53">
        <v>4</v>
      </c>
      <c r="H25" s="113">
        <v>431923</v>
      </c>
      <c r="I25" s="111">
        <v>2344526</v>
      </c>
    </row>
    <row r="26" spans="1:9" ht="28.5" customHeight="1">
      <c r="A26" s="53">
        <v>602</v>
      </c>
      <c r="B26" s="133" t="s">
        <v>76</v>
      </c>
      <c r="C26" s="133"/>
      <c r="D26" s="53"/>
      <c r="E26" s="53">
        <v>2</v>
      </c>
      <c r="F26" s="53">
        <v>0</v>
      </c>
      <c r="G26" s="53">
        <v>5</v>
      </c>
      <c r="H26" s="113"/>
      <c r="I26" s="117"/>
    </row>
    <row r="27" spans="1:9" ht="26.25" customHeight="1">
      <c r="A27" s="53">
        <v>61</v>
      </c>
      <c r="B27" s="133" t="s">
        <v>77</v>
      </c>
      <c r="C27" s="133"/>
      <c r="D27" s="53"/>
      <c r="E27" s="53">
        <v>2</v>
      </c>
      <c r="F27" s="53">
        <v>0</v>
      </c>
      <c r="G27" s="53">
        <v>6</v>
      </c>
      <c r="H27" s="113">
        <f>SUM(H28:H30)</f>
        <v>89431254</v>
      </c>
      <c r="I27" s="113">
        <f>SUM(I28:I30)</f>
        <v>88534763</v>
      </c>
    </row>
    <row r="28" spans="1:9" ht="28.5" customHeight="1">
      <c r="A28" s="53">
        <v>610</v>
      </c>
      <c r="B28" s="133" t="s">
        <v>78</v>
      </c>
      <c r="C28" s="133"/>
      <c r="D28" s="53"/>
      <c r="E28" s="53">
        <v>2</v>
      </c>
      <c r="F28" s="53">
        <v>0</v>
      </c>
      <c r="G28" s="53">
        <v>7</v>
      </c>
      <c r="H28" s="113"/>
      <c r="I28" s="117"/>
    </row>
    <row r="29" spans="1:9" ht="25.5" customHeight="1">
      <c r="A29" s="53">
        <v>611</v>
      </c>
      <c r="B29" s="133" t="s">
        <v>79</v>
      </c>
      <c r="C29" s="133"/>
      <c r="D29" s="53" t="s">
        <v>80</v>
      </c>
      <c r="E29" s="53">
        <v>2</v>
      </c>
      <c r="F29" s="53">
        <v>0</v>
      </c>
      <c r="G29" s="53">
        <v>8</v>
      </c>
      <c r="H29" s="113">
        <v>24521216</v>
      </c>
      <c r="I29" s="117">
        <v>23241802</v>
      </c>
    </row>
    <row r="30" spans="1:9" ht="27" customHeight="1">
      <c r="A30" s="53">
        <v>612</v>
      </c>
      <c r="B30" s="133" t="s">
        <v>81</v>
      </c>
      <c r="C30" s="133"/>
      <c r="D30" s="53" t="s">
        <v>82</v>
      </c>
      <c r="E30" s="53">
        <v>2</v>
      </c>
      <c r="F30" s="53">
        <v>0</v>
      </c>
      <c r="G30" s="53">
        <v>9</v>
      </c>
      <c r="H30" s="113">
        <v>64910038</v>
      </c>
      <c r="I30" s="117">
        <v>65292961</v>
      </c>
    </row>
    <row r="31" spans="1:9" ht="28.5" customHeight="1">
      <c r="A31" s="53">
        <v>62</v>
      </c>
      <c r="B31" s="133" t="s">
        <v>83</v>
      </c>
      <c r="C31" s="133"/>
      <c r="D31" s="53"/>
      <c r="E31" s="53">
        <v>2</v>
      </c>
      <c r="F31" s="53">
        <v>1</v>
      </c>
      <c r="G31" s="53">
        <v>0</v>
      </c>
      <c r="H31" s="113"/>
      <c r="I31" s="117"/>
    </row>
    <row r="32" spans="1:9" ht="18.75" customHeight="1">
      <c r="A32" s="53">
        <v>65</v>
      </c>
      <c r="B32" s="133" t="s">
        <v>84</v>
      </c>
      <c r="C32" s="133"/>
      <c r="D32" s="53"/>
      <c r="E32" s="53">
        <v>2</v>
      </c>
      <c r="F32" s="53">
        <v>1</v>
      </c>
      <c r="G32" s="53">
        <v>1</v>
      </c>
      <c r="H32" s="113">
        <v>878043</v>
      </c>
      <c r="I32" s="117">
        <v>6388977</v>
      </c>
    </row>
    <row r="33" spans="1:9" ht="39" customHeight="1">
      <c r="A33" s="53"/>
      <c r="B33" s="134" t="s">
        <v>598</v>
      </c>
      <c r="C33" s="134"/>
      <c r="D33" s="53"/>
      <c r="E33" s="53">
        <v>2</v>
      </c>
      <c r="F33" s="53">
        <v>1</v>
      </c>
      <c r="G33" s="53">
        <v>2</v>
      </c>
      <c r="H33" s="108">
        <f>H34+H35+H36+H40+H41+H42+H43-H44+H45</f>
        <v>86110989</v>
      </c>
      <c r="I33" s="108">
        <f>I34+I35+I36+I40+I41+I42+I43-I44+I45</f>
        <v>80230627</v>
      </c>
    </row>
    <row r="34" spans="1:9">
      <c r="A34" s="53">
        <v>50</v>
      </c>
      <c r="B34" s="133" t="s">
        <v>85</v>
      </c>
      <c r="C34" s="133"/>
      <c r="D34" s="53" t="s">
        <v>86</v>
      </c>
      <c r="E34" s="53">
        <v>2</v>
      </c>
      <c r="F34" s="53">
        <v>1</v>
      </c>
      <c r="G34" s="53">
        <v>3</v>
      </c>
      <c r="H34" s="113">
        <v>279640</v>
      </c>
      <c r="I34" s="117">
        <v>2082801</v>
      </c>
    </row>
    <row r="35" spans="1:9">
      <c r="A35" s="53">
        <v>51</v>
      </c>
      <c r="B35" s="133" t="s">
        <v>87</v>
      </c>
      <c r="C35" s="133"/>
      <c r="D35" s="53" t="s">
        <v>88</v>
      </c>
      <c r="E35" s="53">
        <v>2</v>
      </c>
      <c r="F35" s="53">
        <v>1</v>
      </c>
      <c r="G35" s="53">
        <v>4</v>
      </c>
      <c r="H35" s="113">
        <v>22408750</v>
      </c>
      <c r="I35" s="117">
        <v>21531410</v>
      </c>
    </row>
    <row r="36" spans="1:9" ht="27" customHeight="1">
      <c r="A36" s="53">
        <v>52</v>
      </c>
      <c r="B36" s="133" t="s">
        <v>89</v>
      </c>
      <c r="C36" s="133"/>
      <c r="D36" s="53"/>
      <c r="E36" s="53">
        <v>2</v>
      </c>
      <c r="F36" s="53">
        <v>1</v>
      </c>
      <c r="G36" s="53">
        <v>5</v>
      </c>
      <c r="H36" s="113">
        <f>+H37+H38+H39</f>
        <v>31856485</v>
      </c>
      <c r="I36" s="117">
        <f>+I37+I38+I39</f>
        <v>26595299</v>
      </c>
    </row>
    <row r="37" spans="1:9" ht="26.25" customHeight="1">
      <c r="A37" s="53" t="s">
        <v>90</v>
      </c>
      <c r="B37" s="133" t="s">
        <v>91</v>
      </c>
      <c r="C37" s="133"/>
      <c r="D37" s="53" t="s">
        <v>92</v>
      </c>
      <c r="E37" s="53">
        <v>2</v>
      </c>
      <c r="F37" s="53">
        <v>1</v>
      </c>
      <c r="G37" s="53">
        <v>6</v>
      </c>
      <c r="H37" s="113">
        <v>20348981</v>
      </c>
      <c r="I37" s="117">
        <v>17125620</v>
      </c>
    </row>
    <row r="38" spans="1:9" ht="26.25" customHeight="1">
      <c r="A38" s="53" t="s">
        <v>93</v>
      </c>
      <c r="B38" s="133" t="s">
        <v>94</v>
      </c>
      <c r="C38" s="133"/>
      <c r="D38" s="53"/>
      <c r="E38" s="53">
        <v>2</v>
      </c>
      <c r="F38" s="53">
        <v>1</v>
      </c>
      <c r="G38" s="53">
        <v>7</v>
      </c>
      <c r="H38" s="113">
        <v>3983067</v>
      </c>
      <c r="I38" s="117">
        <v>3203164</v>
      </c>
    </row>
    <row r="39" spans="1:9" ht="27.75" customHeight="1">
      <c r="A39" s="53" t="s">
        <v>95</v>
      </c>
      <c r="B39" s="133" t="s">
        <v>96</v>
      </c>
      <c r="C39" s="133"/>
      <c r="D39" s="53"/>
      <c r="E39" s="53">
        <v>2</v>
      </c>
      <c r="F39" s="53">
        <v>1</v>
      </c>
      <c r="G39" s="53">
        <v>8</v>
      </c>
      <c r="H39" s="113">
        <v>7524437</v>
      </c>
      <c r="I39" s="117">
        <v>6266515</v>
      </c>
    </row>
    <row r="40" spans="1:9" ht="19.5" customHeight="1">
      <c r="A40" s="53">
        <v>53</v>
      </c>
      <c r="B40" s="133" t="s">
        <v>97</v>
      </c>
      <c r="C40" s="133"/>
      <c r="D40" s="53" t="s">
        <v>98</v>
      </c>
      <c r="E40" s="53">
        <v>2</v>
      </c>
      <c r="F40" s="53">
        <v>1</v>
      </c>
      <c r="G40" s="53">
        <v>9</v>
      </c>
      <c r="H40" s="113">
        <v>17164660</v>
      </c>
      <c r="I40" s="117">
        <v>19023899</v>
      </c>
    </row>
    <row r="41" spans="1:9" ht="12.75" customHeight="1">
      <c r="A41" s="53" t="s">
        <v>99</v>
      </c>
      <c r="B41" s="133" t="s">
        <v>100</v>
      </c>
      <c r="C41" s="133"/>
      <c r="D41" s="53" t="s">
        <v>101</v>
      </c>
      <c r="E41" s="53">
        <v>2</v>
      </c>
      <c r="F41" s="53">
        <v>2</v>
      </c>
      <c r="G41" s="53">
        <v>0</v>
      </c>
      <c r="H41" s="113">
        <v>7816622</v>
      </c>
      <c r="I41" s="117">
        <v>7008133</v>
      </c>
    </row>
    <row r="42" spans="1:9" ht="12.75" customHeight="1">
      <c r="A42" s="53" t="s">
        <v>102</v>
      </c>
      <c r="B42" s="133" t="s">
        <v>103</v>
      </c>
      <c r="C42" s="133"/>
      <c r="D42" s="53"/>
      <c r="E42" s="53">
        <v>2</v>
      </c>
      <c r="F42" s="53">
        <v>2</v>
      </c>
      <c r="G42" s="53">
        <v>1</v>
      </c>
      <c r="H42" s="113">
        <v>2975559</v>
      </c>
      <c r="I42" s="117"/>
    </row>
    <row r="43" spans="1:9" ht="14.25" customHeight="1">
      <c r="A43" s="53">
        <v>55</v>
      </c>
      <c r="B43" s="133" t="s">
        <v>104</v>
      </c>
      <c r="C43" s="133"/>
      <c r="D43" s="53" t="s">
        <v>105</v>
      </c>
      <c r="E43" s="53">
        <v>2</v>
      </c>
      <c r="F43" s="53">
        <v>2</v>
      </c>
      <c r="G43" s="53">
        <v>2</v>
      </c>
      <c r="H43" s="113">
        <v>9655623</v>
      </c>
      <c r="I43" s="117">
        <v>8456914</v>
      </c>
    </row>
    <row r="44" spans="1:9" ht="25.5">
      <c r="A44" s="53" t="s">
        <v>106</v>
      </c>
      <c r="B44" s="133" t="s">
        <v>107</v>
      </c>
      <c r="C44" s="133"/>
      <c r="D44" s="53"/>
      <c r="E44" s="53">
        <v>2</v>
      </c>
      <c r="F44" s="53">
        <v>2</v>
      </c>
      <c r="G44" s="53">
        <v>3</v>
      </c>
      <c r="H44" s="113">
        <v>6046350</v>
      </c>
      <c r="I44" s="118">
        <v>4467829</v>
      </c>
    </row>
    <row r="45" spans="1:9" ht="30" customHeight="1">
      <c r="A45" s="53" t="s">
        <v>108</v>
      </c>
      <c r="B45" s="133" t="s">
        <v>109</v>
      </c>
      <c r="C45" s="133"/>
      <c r="D45" s="53"/>
      <c r="E45" s="53">
        <v>2</v>
      </c>
      <c r="F45" s="53">
        <v>2</v>
      </c>
      <c r="G45" s="57">
        <v>4</v>
      </c>
      <c r="H45" s="113"/>
      <c r="I45" s="118"/>
    </row>
    <row r="46" spans="1:9" ht="15.75" customHeight="1">
      <c r="A46" s="53"/>
      <c r="B46" s="134" t="s">
        <v>599</v>
      </c>
      <c r="C46" s="134"/>
      <c r="D46" s="53"/>
      <c r="E46" s="53">
        <v>2</v>
      </c>
      <c r="F46" s="53">
        <v>2</v>
      </c>
      <c r="G46" s="53">
        <v>5</v>
      </c>
      <c r="H46" s="108">
        <f>H22-H33</f>
        <v>4630231</v>
      </c>
      <c r="I46" s="108">
        <f>I22-I33</f>
        <v>17037639</v>
      </c>
    </row>
    <row r="47" spans="1:9" ht="15.75" customHeight="1">
      <c r="A47" s="53"/>
      <c r="B47" s="134" t="s">
        <v>600</v>
      </c>
      <c r="C47" s="134"/>
      <c r="D47" s="53"/>
      <c r="E47" s="53">
        <v>2</v>
      </c>
      <c r="F47" s="53">
        <v>2</v>
      </c>
      <c r="G47" s="53">
        <v>6</v>
      </c>
      <c r="H47" s="108"/>
      <c r="I47" s="108"/>
    </row>
    <row r="48" spans="1:9">
      <c r="A48" s="53"/>
      <c r="B48" s="133" t="s">
        <v>110</v>
      </c>
      <c r="C48" s="133"/>
      <c r="D48" s="53"/>
      <c r="E48" s="53"/>
      <c r="F48" s="53"/>
      <c r="G48" s="57"/>
      <c r="H48" s="114"/>
      <c r="I48" s="114"/>
    </row>
    <row r="49" spans="1:9" ht="13.5">
      <c r="A49" s="53">
        <v>66</v>
      </c>
      <c r="B49" s="134" t="s">
        <v>601</v>
      </c>
      <c r="C49" s="134"/>
      <c r="D49" s="53"/>
      <c r="E49" s="53">
        <v>2</v>
      </c>
      <c r="F49" s="53">
        <v>2</v>
      </c>
      <c r="G49" s="57">
        <v>7</v>
      </c>
      <c r="H49" s="108">
        <f>H50+H51+H52+H53+H54+H55</f>
        <v>3463502</v>
      </c>
      <c r="I49" s="108">
        <f>I50+I51+I52+I53+I54+I55</f>
        <v>1385497</v>
      </c>
    </row>
    <row r="50" spans="1:9" ht="26.25" customHeight="1">
      <c r="A50" s="53">
        <v>660</v>
      </c>
      <c r="B50" s="133" t="s">
        <v>111</v>
      </c>
      <c r="C50" s="133"/>
      <c r="D50" s="53"/>
      <c r="E50" s="53">
        <v>2</v>
      </c>
      <c r="F50" s="53">
        <v>2</v>
      </c>
      <c r="G50" s="57">
        <v>8</v>
      </c>
      <c r="H50" s="113"/>
      <c r="I50" s="117"/>
    </row>
    <row r="51" spans="1:9" ht="15.75" customHeight="1">
      <c r="A51" s="53">
        <v>661</v>
      </c>
      <c r="B51" s="133" t="s">
        <v>112</v>
      </c>
      <c r="C51" s="133"/>
      <c r="D51" s="53"/>
      <c r="E51" s="53">
        <v>2</v>
      </c>
      <c r="F51" s="53">
        <v>2</v>
      </c>
      <c r="G51" s="53">
        <v>9</v>
      </c>
      <c r="H51" s="113">
        <v>150750</v>
      </c>
      <c r="I51" s="117">
        <v>415533</v>
      </c>
    </row>
    <row r="52" spans="1:9">
      <c r="A52" s="53">
        <v>662</v>
      </c>
      <c r="B52" s="133" t="s">
        <v>113</v>
      </c>
      <c r="C52" s="133"/>
      <c r="D52" s="53"/>
      <c r="E52" s="53">
        <v>2</v>
      </c>
      <c r="F52" s="53">
        <v>3</v>
      </c>
      <c r="G52" s="53">
        <v>0</v>
      </c>
      <c r="H52" s="113">
        <v>3312752</v>
      </c>
      <c r="I52" s="117">
        <v>921431</v>
      </c>
    </row>
    <row r="53" spans="1:9">
      <c r="A53" s="53">
        <v>663</v>
      </c>
      <c r="B53" s="133" t="s">
        <v>114</v>
      </c>
      <c r="C53" s="133"/>
      <c r="D53" s="53"/>
      <c r="E53" s="53">
        <v>2</v>
      </c>
      <c r="F53" s="53">
        <v>3</v>
      </c>
      <c r="G53" s="53">
        <v>1</v>
      </c>
      <c r="H53" s="113"/>
      <c r="I53" s="117"/>
    </row>
    <row r="54" spans="1:9" ht="26.25" customHeight="1">
      <c r="A54" s="53">
        <v>664</v>
      </c>
      <c r="B54" s="133" t="s">
        <v>115</v>
      </c>
      <c r="C54" s="133"/>
      <c r="D54" s="53"/>
      <c r="E54" s="53">
        <v>2</v>
      </c>
      <c r="F54" s="53">
        <v>3</v>
      </c>
      <c r="G54" s="53">
        <v>2</v>
      </c>
      <c r="H54" s="113"/>
      <c r="I54" s="117"/>
    </row>
    <row r="55" spans="1:9">
      <c r="A55" s="53">
        <v>669</v>
      </c>
      <c r="B55" s="133" t="s">
        <v>116</v>
      </c>
      <c r="C55" s="133"/>
      <c r="D55" s="53"/>
      <c r="E55" s="53">
        <v>2</v>
      </c>
      <c r="F55" s="53">
        <v>3</v>
      </c>
      <c r="G55" s="53">
        <v>3</v>
      </c>
      <c r="H55" s="113"/>
      <c r="I55" s="117">
        <v>48533</v>
      </c>
    </row>
    <row r="56" spans="1:9" ht="13.5">
      <c r="A56" s="53">
        <v>56</v>
      </c>
      <c r="B56" s="134" t="s">
        <v>602</v>
      </c>
      <c r="C56" s="134"/>
      <c r="D56" s="53"/>
      <c r="E56" s="53">
        <v>2</v>
      </c>
      <c r="F56" s="53">
        <v>3</v>
      </c>
      <c r="G56" s="53">
        <v>4</v>
      </c>
      <c r="H56" s="108">
        <f>H57+H58+H59+H60+H61</f>
        <v>1489576</v>
      </c>
      <c r="I56" s="108">
        <f>I57+I58+I59+I60+I61</f>
        <v>3372767</v>
      </c>
    </row>
    <row r="57" spans="1:9" ht="25.5" customHeight="1">
      <c r="A57" s="53">
        <v>560</v>
      </c>
      <c r="B57" s="133" t="s">
        <v>117</v>
      </c>
      <c r="C57" s="133"/>
      <c r="D57" s="53"/>
      <c r="E57" s="53">
        <v>2</v>
      </c>
      <c r="F57" s="53">
        <v>3</v>
      </c>
      <c r="G57" s="53">
        <v>5</v>
      </c>
      <c r="H57" s="113"/>
      <c r="I57" s="117"/>
    </row>
    <row r="58" spans="1:9">
      <c r="A58" s="53">
        <v>561</v>
      </c>
      <c r="B58" s="133" t="s">
        <v>118</v>
      </c>
      <c r="C58" s="133"/>
      <c r="D58" s="53"/>
      <c r="E58" s="53">
        <v>2</v>
      </c>
      <c r="F58" s="53">
        <v>3</v>
      </c>
      <c r="G58" s="53">
        <v>6</v>
      </c>
      <c r="H58" s="113">
        <v>1164292</v>
      </c>
      <c r="I58" s="117">
        <v>765986</v>
      </c>
    </row>
    <row r="59" spans="1:9" ht="14.25" customHeight="1">
      <c r="A59" s="53">
        <v>562</v>
      </c>
      <c r="B59" s="133" t="s">
        <v>119</v>
      </c>
      <c r="C59" s="133"/>
      <c r="D59" s="53"/>
      <c r="E59" s="53">
        <v>2</v>
      </c>
      <c r="F59" s="53">
        <v>3</v>
      </c>
      <c r="G59" s="53">
        <v>7</v>
      </c>
      <c r="H59" s="113">
        <v>325284</v>
      </c>
      <c r="I59" s="117">
        <v>2606781</v>
      </c>
    </row>
    <row r="60" spans="1:9">
      <c r="A60" s="53">
        <v>563</v>
      </c>
      <c r="B60" s="133" t="s">
        <v>120</v>
      </c>
      <c r="C60" s="133"/>
      <c r="D60" s="53"/>
      <c r="E60" s="53">
        <v>2</v>
      </c>
      <c r="F60" s="53">
        <v>3</v>
      </c>
      <c r="G60" s="53">
        <v>8</v>
      </c>
      <c r="H60" s="113"/>
      <c r="I60" s="117"/>
    </row>
    <row r="61" spans="1:9">
      <c r="A61" s="53">
        <v>569</v>
      </c>
      <c r="B61" s="133" t="s">
        <v>121</v>
      </c>
      <c r="C61" s="133"/>
      <c r="D61" s="53"/>
      <c r="E61" s="53">
        <v>2</v>
      </c>
      <c r="F61" s="53">
        <v>3</v>
      </c>
      <c r="G61" s="53">
        <v>9</v>
      </c>
      <c r="H61" s="113"/>
      <c r="I61" s="117"/>
    </row>
    <row r="62" spans="1:9" ht="29.25" customHeight="1">
      <c r="A62" s="53"/>
      <c r="B62" s="134" t="s">
        <v>603</v>
      </c>
      <c r="C62" s="134"/>
      <c r="D62" s="53"/>
      <c r="E62" s="53">
        <v>2</v>
      </c>
      <c r="F62" s="53">
        <v>4</v>
      </c>
      <c r="G62" s="53">
        <v>0</v>
      </c>
      <c r="H62" s="108">
        <f>+H49-H56</f>
        <v>1973926</v>
      </c>
      <c r="I62" s="113"/>
    </row>
    <row r="63" spans="1:9" ht="30" customHeight="1">
      <c r="A63" s="53"/>
      <c r="B63" s="134" t="s">
        <v>604</v>
      </c>
      <c r="C63" s="134"/>
      <c r="D63" s="53"/>
      <c r="E63" s="53">
        <v>2</v>
      </c>
      <c r="F63" s="53">
        <v>4</v>
      </c>
      <c r="G63" s="53">
        <v>1</v>
      </c>
      <c r="H63" s="108"/>
      <c r="I63" s="108">
        <f>I56-I49</f>
        <v>1987270</v>
      </c>
    </row>
    <row r="64" spans="1:9" ht="26.25" customHeight="1">
      <c r="A64" s="53"/>
      <c r="B64" s="134" t="s">
        <v>605</v>
      </c>
      <c r="C64" s="134"/>
      <c r="D64" s="53"/>
      <c r="E64" s="53">
        <v>2</v>
      </c>
      <c r="F64" s="53">
        <v>4</v>
      </c>
      <c r="G64" s="53">
        <v>2</v>
      </c>
      <c r="H64" s="58">
        <f>H46-H47+H62-H63</f>
        <v>6604157</v>
      </c>
      <c r="I64" s="58">
        <f>I46-I47+I62-I63</f>
        <v>15050369</v>
      </c>
    </row>
    <row r="65" spans="1:9" ht="30" customHeight="1">
      <c r="A65" s="53"/>
      <c r="B65" s="134" t="s">
        <v>606</v>
      </c>
      <c r="C65" s="134"/>
      <c r="D65" s="53"/>
      <c r="E65" s="53">
        <v>2</v>
      </c>
      <c r="F65" s="53">
        <v>4</v>
      </c>
      <c r="G65" s="53">
        <v>3</v>
      </c>
      <c r="H65" s="58"/>
      <c r="I65" s="58"/>
    </row>
    <row r="66" spans="1:9" ht="15.75" customHeight="1">
      <c r="A66" s="53"/>
      <c r="B66" s="133" t="s">
        <v>122</v>
      </c>
      <c r="C66" s="133"/>
      <c r="D66" s="53"/>
      <c r="E66" s="53"/>
      <c r="F66" s="53"/>
      <c r="G66" s="57"/>
      <c r="H66" s="114"/>
      <c r="I66" s="114"/>
    </row>
    <row r="67" spans="1:9" ht="25.5" customHeight="1">
      <c r="A67" s="53">
        <v>67</v>
      </c>
      <c r="B67" s="134" t="s">
        <v>607</v>
      </c>
      <c r="C67" s="134"/>
      <c r="D67" s="140"/>
      <c r="E67" s="140">
        <v>2</v>
      </c>
      <c r="F67" s="140">
        <v>4</v>
      </c>
      <c r="G67" s="141">
        <v>4</v>
      </c>
      <c r="H67" s="142">
        <f>H69+H70+H71+H72+H73+H74+H75+H76+H77</f>
        <v>1598407</v>
      </c>
      <c r="I67" s="142">
        <f>I69+I70+I71+I72+I73+I74+I75+I76+I77</f>
        <v>1212272</v>
      </c>
    </row>
    <row r="68" spans="1:9" ht="18" customHeight="1">
      <c r="A68" s="53" t="s">
        <v>123</v>
      </c>
      <c r="B68" s="134"/>
      <c r="C68" s="134"/>
      <c r="D68" s="140"/>
      <c r="E68" s="140"/>
      <c r="F68" s="140"/>
      <c r="G68" s="141"/>
      <c r="H68" s="143"/>
      <c r="I68" s="143"/>
    </row>
    <row r="69" spans="1:9" ht="16.5" customHeight="1">
      <c r="A69" s="53">
        <v>670</v>
      </c>
      <c r="B69" s="133" t="s">
        <v>124</v>
      </c>
      <c r="C69" s="133"/>
      <c r="D69" s="53"/>
      <c r="E69" s="53">
        <v>2</v>
      </c>
      <c r="F69" s="53">
        <v>4</v>
      </c>
      <c r="G69" s="53">
        <v>5</v>
      </c>
      <c r="H69" s="113">
        <v>10678</v>
      </c>
      <c r="I69" s="117">
        <v>14659</v>
      </c>
    </row>
    <row r="70" spans="1:9" ht="27" customHeight="1">
      <c r="A70" s="53">
        <v>671</v>
      </c>
      <c r="B70" s="133" t="s">
        <v>125</v>
      </c>
      <c r="C70" s="133"/>
      <c r="D70" s="53"/>
      <c r="E70" s="53">
        <v>2</v>
      </c>
      <c r="F70" s="53">
        <v>4</v>
      </c>
      <c r="G70" s="53">
        <v>6</v>
      </c>
      <c r="H70" s="113"/>
      <c r="I70" s="117"/>
    </row>
    <row r="71" spans="1:9" ht="15" customHeight="1">
      <c r="A71" s="53">
        <v>672</v>
      </c>
      <c r="B71" s="133" t="s">
        <v>126</v>
      </c>
      <c r="C71" s="133"/>
      <c r="D71" s="53"/>
      <c r="E71" s="53">
        <v>2</v>
      </c>
      <c r="F71" s="53">
        <v>4</v>
      </c>
      <c r="G71" s="53">
        <v>7</v>
      </c>
      <c r="H71" s="113"/>
      <c r="I71" s="117"/>
    </row>
    <row r="72" spans="1:9" ht="28.5" customHeight="1">
      <c r="A72" s="53">
        <v>674</v>
      </c>
      <c r="B72" s="133" t="s">
        <v>127</v>
      </c>
      <c r="C72" s="133"/>
      <c r="D72" s="53"/>
      <c r="E72" s="53">
        <v>2</v>
      </c>
      <c r="F72" s="53">
        <v>4</v>
      </c>
      <c r="G72" s="53">
        <v>8</v>
      </c>
      <c r="H72" s="113"/>
      <c r="I72" s="117"/>
    </row>
    <row r="73" spans="1:9" ht="17.25" customHeight="1">
      <c r="A73" s="53">
        <v>675</v>
      </c>
      <c r="B73" s="133" t="s">
        <v>128</v>
      </c>
      <c r="C73" s="133"/>
      <c r="D73" s="53"/>
      <c r="E73" s="53">
        <v>2</v>
      </c>
      <c r="F73" s="53">
        <v>4</v>
      </c>
      <c r="G73" s="53">
        <v>9</v>
      </c>
      <c r="H73" s="113">
        <v>1980</v>
      </c>
      <c r="I73" s="117">
        <v>2796</v>
      </c>
    </row>
    <row r="74" spans="1:9" ht="15.75" customHeight="1">
      <c r="A74" s="53">
        <v>676</v>
      </c>
      <c r="B74" s="133" t="s">
        <v>129</v>
      </c>
      <c r="C74" s="133"/>
      <c r="D74" s="53"/>
      <c r="E74" s="53">
        <v>2</v>
      </c>
      <c r="F74" s="53">
        <v>5</v>
      </c>
      <c r="G74" s="53">
        <v>0</v>
      </c>
      <c r="H74" s="113"/>
      <c r="I74" s="117"/>
    </row>
    <row r="75" spans="1:9" ht="12.75" customHeight="1">
      <c r="A75" s="53">
        <v>677</v>
      </c>
      <c r="B75" s="133" t="s">
        <v>130</v>
      </c>
      <c r="C75" s="133"/>
      <c r="D75" s="53" t="s">
        <v>131</v>
      </c>
      <c r="E75" s="53">
        <v>2</v>
      </c>
      <c r="F75" s="53">
        <v>5</v>
      </c>
      <c r="G75" s="53">
        <v>1</v>
      </c>
      <c r="H75" s="113">
        <v>777655</v>
      </c>
      <c r="I75" s="117">
        <v>687024</v>
      </c>
    </row>
    <row r="76" spans="1:9" ht="25.5" customHeight="1">
      <c r="A76" s="53">
        <v>678</v>
      </c>
      <c r="B76" s="133" t="s">
        <v>132</v>
      </c>
      <c r="C76" s="133"/>
      <c r="D76" s="53"/>
      <c r="E76" s="53">
        <v>2</v>
      </c>
      <c r="F76" s="53">
        <v>5</v>
      </c>
      <c r="G76" s="53">
        <v>2</v>
      </c>
      <c r="H76" s="113"/>
      <c r="I76" s="117"/>
    </row>
    <row r="77" spans="1:9" ht="27.75" customHeight="1">
      <c r="A77" s="53">
        <v>679</v>
      </c>
      <c r="B77" s="133" t="s">
        <v>133</v>
      </c>
      <c r="C77" s="133"/>
      <c r="D77" s="53"/>
      <c r="E77" s="53">
        <v>2</v>
      </c>
      <c r="F77" s="53">
        <v>5</v>
      </c>
      <c r="G77" s="53">
        <v>3</v>
      </c>
      <c r="H77" s="113">
        <v>808094</v>
      </c>
      <c r="I77" s="117">
        <v>507793</v>
      </c>
    </row>
    <row r="78" spans="1:9" ht="12.75" customHeight="1">
      <c r="A78" s="53">
        <v>57</v>
      </c>
      <c r="B78" s="134" t="s">
        <v>608</v>
      </c>
      <c r="C78" s="134"/>
      <c r="D78" s="140"/>
      <c r="E78" s="140">
        <v>2</v>
      </c>
      <c r="F78" s="140">
        <v>5</v>
      </c>
      <c r="G78" s="140">
        <v>4</v>
      </c>
      <c r="H78" s="142">
        <f>SUM(H80:H88)</f>
        <v>1679248</v>
      </c>
      <c r="I78" s="142">
        <f>SUM(I80:I88)</f>
        <v>10255999</v>
      </c>
    </row>
    <row r="79" spans="1:9" ht="29.25" customHeight="1">
      <c r="A79" s="53" t="s">
        <v>134</v>
      </c>
      <c r="B79" s="134"/>
      <c r="C79" s="134"/>
      <c r="D79" s="140"/>
      <c r="E79" s="140"/>
      <c r="F79" s="140"/>
      <c r="G79" s="140"/>
      <c r="H79" s="143"/>
      <c r="I79" s="143"/>
    </row>
    <row r="80" spans="1:9" ht="27" customHeight="1">
      <c r="A80" s="53">
        <v>570</v>
      </c>
      <c r="B80" s="133" t="s">
        <v>135</v>
      </c>
      <c r="C80" s="133"/>
      <c r="D80" s="53"/>
      <c r="E80" s="53">
        <v>2</v>
      </c>
      <c r="F80" s="53">
        <v>5</v>
      </c>
      <c r="G80" s="53">
        <v>5</v>
      </c>
      <c r="H80" s="113">
        <v>2519</v>
      </c>
      <c r="I80" s="117">
        <v>12009</v>
      </c>
    </row>
    <row r="81" spans="1:9" ht="27" customHeight="1">
      <c r="A81" s="53">
        <v>571</v>
      </c>
      <c r="B81" s="133" t="s">
        <v>136</v>
      </c>
      <c r="C81" s="133"/>
      <c r="D81" s="53"/>
      <c r="E81" s="53">
        <v>2</v>
      </c>
      <c r="F81" s="53">
        <v>5</v>
      </c>
      <c r="G81" s="53">
        <v>6</v>
      </c>
      <c r="H81" s="113"/>
      <c r="I81" s="117"/>
    </row>
    <row r="82" spans="1:9" ht="27" customHeight="1">
      <c r="A82" s="53">
        <v>572</v>
      </c>
      <c r="B82" s="133" t="s">
        <v>137</v>
      </c>
      <c r="C82" s="133"/>
      <c r="D82" s="53"/>
      <c r="E82" s="53">
        <v>2</v>
      </c>
      <c r="F82" s="53">
        <v>5</v>
      </c>
      <c r="G82" s="53">
        <v>7</v>
      </c>
      <c r="H82" s="113"/>
      <c r="I82" s="117"/>
    </row>
    <row r="83" spans="1:9" ht="27.75" customHeight="1">
      <c r="A83" s="53">
        <v>574</v>
      </c>
      <c r="B83" s="133" t="s">
        <v>138</v>
      </c>
      <c r="C83" s="133"/>
      <c r="D83" s="53"/>
      <c r="E83" s="53">
        <v>2</v>
      </c>
      <c r="F83" s="53">
        <v>5</v>
      </c>
      <c r="G83" s="53">
        <v>8</v>
      </c>
      <c r="H83" s="113"/>
      <c r="I83" s="117"/>
    </row>
    <row r="84" spans="1:9" ht="15" customHeight="1">
      <c r="A84" s="53">
        <v>575</v>
      </c>
      <c r="B84" s="133" t="s">
        <v>139</v>
      </c>
      <c r="C84" s="133"/>
      <c r="D84" s="53"/>
      <c r="E84" s="53">
        <v>2</v>
      </c>
      <c r="F84" s="53">
        <v>5</v>
      </c>
      <c r="G84" s="53">
        <v>9</v>
      </c>
      <c r="H84" s="113"/>
      <c r="I84" s="117"/>
    </row>
    <row r="85" spans="1:9">
      <c r="A85" s="53">
        <v>576</v>
      </c>
      <c r="B85" s="133" t="s">
        <v>140</v>
      </c>
      <c r="C85" s="133"/>
      <c r="D85" s="53"/>
      <c r="E85" s="53">
        <v>2</v>
      </c>
      <c r="F85" s="53">
        <v>6</v>
      </c>
      <c r="G85" s="53">
        <v>0</v>
      </c>
      <c r="H85" s="113"/>
      <c r="I85" s="117"/>
    </row>
    <row r="86" spans="1:9">
      <c r="A86" s="53">
        <v>577</v>
      </c>
      <c r="B86" s="133" t="s">
        <v>141</v>
      </c>
      <c r="C86" s="133"/>
      <c r="D86" s="53"/>
      <c r="E86" s="53">
        <v>2</v>
      </c>
      <c r="F86" s="53">
        <v>6</v>
      </c>
      <c r="G86" s="53">
        <v>1</v>
      </c>
      <c r="H86" s="113"/>
      <c r="I86" s="117"/>
    </row>
    <row r="87" spans="1:9" ht="27.75" customHeight="1">
      <c r="A87" s="53">
        <v>578</v>
      </c>
      <c r="B87" s="133" t="s">
        <v>142</v>
      </c>
      <c r="C87" s="133"/>
      <c r="D87" s="53"/>
      <c r="E87" s="53">
        <v>2</v>
      </c>
      <c r="F87" s="53">
        <v>6</v>
      </c>
      <c r="G87" s="53">
        <v>2</v>
      </c>
      <c r="H87" s="113"/>
      <c r="I87" s="117">
        <v>8943860</v>
      </c>
    </row>
    <row r="88" spans="1:9" ht="25.5" customHeight="1">
      <c r="A88" s="53">
        <v>579</v>
      </c>
      <c r="B88" s="133" t="s">
        <v>143</v>
      </c>
      <c r="C88" s="133"/>
      <c r="D88" s="53"/>
      <c r="E88" s="53">
        <v>2</v>
      </c>
      <c r="F88" s="53">
        <v>6</v>
      </c>
      <c r="G88" s="53">
        <v>3</v>
      </c>
      <c r="H88" s="113">
        <v>1676729</v>
      </c>
      <c r="I88" s="117">
        <v>1300130</v>
      </c>
    </row>
    <row r="89" spans="1:9" ht="29.25" customHeight="1">
      <c r="A89" s="53"/>
      <c r="B89" s="134" t="s">
        <v>609</v>
      </c>
      <c r="C89" s="134"/>
      <c r="D89" s="53"/>
      <c r="E89" s="53">
        <v>2</v>
      </c>
      <c r="F89" s="53">
        <v>6</v>
      </c>
      <c r="G89" s="53">
        <v>4</v>
      </c>
      <c r="H89" s="108"/>
      <c r="I89" s="108"/>
    </row>
    <row r="90" spans="1:9" ht="25.5" customHeight="1">
      <c r="A90" s="53"/>
      <c r="B90" s="134" t="s">
        <v>610</v>
      </c>
      <c r="C90" s="134"/>
      <c r="D90" s="53"/>
      <c r="E90" s="53">
        <v>2</v>
      </c>
      <c r="F90" s="53">
        <v>6</v>
      </c>
      <c r="G90" s="53">
        <v>5</v>
      </c>
      <c r="H90" s="108">
        <f>+H78-H67</f>
        <v>80841</v>
      </c>
      <c r="I90" s="108">
        <f>+I78-I67</f>
        <v>9043727</v>
      </c>
    </row>
    <row r="91" spans="1:9" ht="66.75" customHeight="1">
      <c r="A91" s="53"/>
      <c r="B91" s="133" t="s">
        <v>144</v>
      </c>
      <c r="C91" s="133"/>
      <c r="D91" s="53"/>
      <c r="E91" s="53"/>
      <c r="F91" s="53"/>
      <c r="G91" s="57"/>
      <c r="H91" s="114"/>
      <c r="I91" s="114"/>
    </row>
    <row r="92" spans="1:9" ht="30.75" customHeight="1">
      <c r="A92" s="53" t="s">
        <v>145</v>
      </c>
      <c r="B92" s="134" t="s">
        <v>611</v>
      </c>
      <c r="C92" s="134"/>
      <c r="D92" s="53"/>
      <c r="E92" s="53">
        <v>2</v>
      </c>
      <c r="F92" s="53">
        <v>6</v>
      </c>
      <c r="G92" s="53">
        <v>6</v>
      </c>
      <c r="H92" s="108"/>
      <c r="I92" s="108"/>
    </row>
    <row r="93" spans="1:9" ht="29.25" customHeight="1">
      <c r="A93" s="53">
        <v>680</v>
      </c>
      <c r="B93" s="133" t="s">
        <v>146</v>
      </c>
      <c r="C93" s="133"/>
      <c r="D93" s="53"/>
      <c r="E93" s="53">
        <v>2</v>
      </c>
      <c r="F93" s="53">
        <v>6</v>
      </c>
      <c r="G93" s="53">
        <v>7</v>
      </c>
      <c r="H93" s="114"/>
      <c r="I93" s="117"/>
    </row>
    <row r="94" spans="1:9" ht="29.25" customHeight="1">
      <c r="A94" s="53">
        <v>681</v>
      </c>
      <c r="B94" s="133" t="s">
        <v>147</v>
      </c>
      <c r="C94" s="133"/>
      <c r="D94" s="53"/>
      <c r="E94" s="53">
        <v>2</v>
      </c>
      <c r="F94" s="53">
        <v>6</v>
      </c>
      <c r="G94" s="53">
        <v>8</v>
      </c>
      <c r="H94" s="114"/>
      <c r="I94" s="117"/>
    </row>
    <row r="95" spans="1:9" ht="39.75" customHeight="1">
      <c r="A95" s="53">
        <v>682</v>
      </c>
      <c r="B95" s="133" t="s">
        <v>148</v>
      </c>
      <c r="C95" s="133"/>
      <c r="D95" s="53"/>
      <c r="E95" s="53">
        <v>2</v>
      </c>
      <c r="F95" s="53">
        <v>6</v>
      </c>
      <c r="G95" s="53">
        <v>9</v>
      </c>
      <c r="H95" s="114"/>
      <c r="I95" s="117"/>
    </row>
    <row r="96" spans="1:9" ht="42.75" customHeight="1">
      <c r="A96" s="53">
        <v>683</v>
      </c>
      <c r="B96" s="133" t="s">
        <v>149</v>
      </c>
      <c r="C96" s="133"/>
      <c r="D96" s="53"/>
      <c r="E96" s="53">
        <v>2</v>
      </c>
      <c r="F96" s="53">
        <v>7</v>
      </c>
      <c r="G96" s="53">
        <v>0</v>
      </c>
      <c r="H96" s="114"/>
      <c r="I96" s="117"/>
    </row>
    <row r="97" spans="1:9" ht="54.75" customHeight="1">
      <c r="A97" s="53">
        <v>684</v>
      </c>
      <c r="B97" s="133" t="s">
        <v>150</v>
      </c>
      <c r="C97" s="133"/>
      <c r="D97" s="53"/>
      <c r="E97" s="53">
        <v>2</v>
      </c>
      <c r="F97" s="53">
        <v>7</v>
      </c>
      <c r="G97" s="53">
        <v>1</v>
      </c>
      <c r="H97" s="114"/>
      <c r="I97" s="118"/>
    </row>
    <row r="98" spans="1:9" ht="27" customHeight="1">
      <c r="A98" s="53">
        <v>685</v>
      </c>
      <c r="B98" s="133" t="s">
        <v>151</v>
      </c>
      <c r="C98" s="133"/>
      <c r="D98" s="53"/>
      <c r="E98" s="53">
        <v>2</v>
      </c>
      <c r="F98" s="53">
        <v>7</v>
      </c>
      <c r="G98" s="53">
        <v>2</v>
      </c>
      <c r="H98" s="113"/>
      <c r="I98" s="117"/>
    </row>
    <row r="99" spans="1:9" ht="27.75" customHeight="1">
      <c r="A99" s="53">
        <v>686</v>
      </c>
      <c r="B99" s="133" t="s">
        <v>152</v>
      </c>
      <c r="C99" s="133"/>
      <c r="D99" s="53"/>
      <c r="E99" s="53">
        <v>2</v>
      </c>
      <c r="F99" s="53">
        <v>7</v>
      </c>
      <c r="G99" s="53">
        <v>3</v>
      </c>
      <c r="H99" s="114"/>
      <c r="I99" s="117"/>
    </row>
    <row r="100" spans="1:9" ht="27" customHeight="1">
      <c r="A100" s="53">
        <v>687</v>
      </c>
      <c r="B100" s="133" t="s">
        <v>153</v>
      </c>
      <c r="C100" s="133"/>
      <c r="D100" s="53"/>
      <c r="E100" s="53">
        <v>2</v>
      </c>
      <c r="F100" s="53">
        <v>7</v>
      </c>
      <c r="G100" s="53">
        <v>4</v>
      </c>
      <c r="H100" s="114"/>
      <c r="I100" s="117"/>
    </row>
    <row r="101" spans="1:9" ht="26.25" customHeight="1">
      <c r="A101" s="53">
        <v>689</v>
      </c>
      <c r="B101" s="133" t="s">
        <v>154</v>
      </c>
      <c r="C101" s="133"/>
      <c r="D101" s="53"/>
      <c r="E101" s="53">
        <v>2</v>
      </c>
      <c r="F101" s="53">
        <v>7</v>
      </c>
      <c r="G101" s="53">
        <v>5</v>
      </c>
      <c r="H101" s="114"/>
      <c r="I101" s="117"/>
    </row>
    <row r="102" spans="1:9" ht="27.75" customHeight="1">
      <c r="A102" s="53" t="s">
        <v>155</v>
      </c>
      <c r="B102" s="134" t="s">
        <v>612</v>
      </c>
      <c r="C102" s="134"/>
      <c r="D102" s="53"/>
      <c r="E102" s="53">
        <v>2</v>
      </c>
      <c r="F102" s="53">
        <v>7</v>
      </c>
      <c r="G102" s="53">
        <v>6</v>
      </c>
      <c r="H102" s="108"/>
      <c r="I102" s="108"/>
    </row>
    <row r="103" spans="1:9" ht="25.5" customHeight="1">
      <c r="A103" s="53">
        <v>580</v>
      </c>
      <c r="B103" s="133" t="s">
        <v>156</v>
      </c>
      <c r="C103" s="133"/>
      <c r="D103" s="53"/>
      <c r="E103" s="53">
        <v>2</v>
      </c>
      <c r="F103" s="53">
        <v>7</v>
      </c>
      <c r="G103" s="53">
        <v>7</v>
      </c>
      <c r="H103" s="113"/>
      <c r="I103" s="117"/>
    </row>
    <row r="104" spans="1:9" ht="25.5" customHeight="1">
      <c r="A104" s="53">
        <v>581</v>
      </c>
      <c r="B104" s="133" t="s">
        <v>157</v>
      </c>
      <c r="C104" s="133"/>
      <c r="D104" s="53"/>
      <c r="E104" s="53">
        <v>2</v>
      </c>
      <c r="F104" s="53">
        <v>7</v>
      </c>
      <c r="G104" s="53">
        <v>8</v>
      </c>
      <c r="H104" s="113"/>
      <c r="I104" s="117"/>
    </row>
    <row r="105" spans="1:9" ht="29.25" customHeight="1">
      <c r="A105" s="53">
        <v>582</v>
      </c>
      <c r="B105" s="133" t="s">
        <v>158</v>
      </c>
      <c r="C105" s="133"/>
      <c r="D105" s="53"/>
      <c r="E105" s="53">
        <v>2</v>
      </c>
      <c r="F105" s="53">
        <v>7</v>
      </c>
      <c r="G105" s="53">
        <v>9</v>
      </c>
      <c r="H105" s="113"/>
      <c r="I105" s="117"/>
    </row>
    <row r="106" spans="1:9" ht="27.75" customHeight="1">
      <c r="A106" s="53">
        <v>583</v>
      </c>
      <c r="B106" s="133" t="s">
        <v>159</v>
      </c>
      <c r="C106" s="133"/>
      <c r="D106" s="53"/>
      <c r="E106" s="53">
        <v>2</v>
      </c>
      <c r="F106" s="53">
        <v>8</v>
      </c>
      <c r="G106" s="53">
        <v>0</v>
      </c>
      <c r="H106" s="113"/>
      <c r="I106" s="117"/>
    </row>
    <row r="107" spans="1:9" ht="42.75" customHeight="1">
      <c r="A107" s="53">
        <v>584</v>
      </c>
      <c r="B107" s="133" t="s">
        <v>160</v>
      </c>
      <c r="C107" s="133"/>
      <c r="D107" s="53"/>
      <c r="E107" s="53">
        <v>2</v>
      </c>
      <c r="F107" s="53">
        <v>8</v>
      </c>
      <c r="G107" s="53">
        <v>1</v>
      </c>
      <c r="H107" s="113"/>
      <c r="I107" s="118"/>
    </row>
    <row r="108" spans="1:9" ht="15" customHeight="1">
      <c r="A108" s="53">
        <v>585</v>
      </c>
      <c r="B108" s="133" t="s">
        <v>161</v>
      </c>
      <c r="C108" s="133"/>
      <c r="D108" s="53"/>
      <c r="E108" s="53">
        <v>2</v>
      </c>
      <c r="F108" s="53">
        <v>8</v>
      </c>
      <c r="G108" s="53">
        <v>2</v>
      </c>
      <c r="H108" s="113"/>
      <c r="I108" s="117"/>
    </row>
    <row r="109" spans="1:9" ht="27.75" customHeight="1">
      <c r="A109" s="53">
        <v>586</v>
      </c>
      <c r="B109" s="133" t="s">
        <v>162</v>
      </c>
      <c r="C109" s="133"/>
      <c r="D109" s="53"/>
      <c r="E109" s="53">
        <v>2</v>
      </c>
      <c r="F109" s="53">
        <v>8</v>
      </c>
      <c r="G109" s="53">
        <v>3</v>
      </c>
      <c r="H109" s="113"/>
      <c r="I109" s="117"/>
    </row>
    <row r="110" spans="1:9" ht="17.25" customHeight="1">
      <c r="A110" s="53">
        <v>589</v>
      </c>
      <c r="B110" s="133" t="s">
        <v>163</v>
      </c>
      <c r="C110" s="133"/>
      <c r="D110" s="53"/>
      <c r="E110" s="53">
        <v>2</v>
      </c>
      <c r="F110" s="53">
        <v>8</v>
      </c>
      <c r="G110" s="53">
        <v>4</v>
      </c>
      <c r="H110" s="113"/>
      <c r="I110" s="117"/>
    </row>
    <row r="111" spans="1:9" ht="30" customHeight="1">
      <c r="A111" s="53" t="s">
        <v>164</v>
      </c>
      <c r="B111" s="134" t="s">
        <v>613</v>
      </c>
      <c r="C111" s="134"/>
      <c r="D111" s="53"/>
      <c r="E111" s="53">
        <v>2</v>
      </c>
      <c r="F111" s="53">
        <v>8</v>
      </c>
      <c r="G111" s="53">
        <v>5</v>
      </c>
      <c r="H111" s="109"/>
      <c r="I111" s="109"/>
    </row>
    <row r="112" spans="1:9" ht="27" customHeight="1">
      <c r="A112" s="53">
        <v>640</v>
      </c>
      <c r="B112" s="133" t="s">
        <v>165</v>
      </c>
      <c r="C112" s="133"/>
      <c r="D112" s="53"/>
      <c r="E112" s="53">
        <v>2</v>
      </c>
      <c r="F112" s="53">
        <v>8</v>
      </c>
      <c r="G112" s="53">
        <v>6</v>
      </c>
      <c r="H112" s="114"/>
      <c r="I112" s="117"/>
    </row>
    <row r="113" spans="1:9" ht="27.75" customHeight="1">
      <c r="A113" s="53">
        <v>641</v>
      </c>
      <c r="B113" s="133" t="s">
        <v>166</v>
      </c>
      <c r="C113" s="133"/>
      <c r="D113" s="53"/>
      <c r="E113" s="53">
        <v>2</v>
      </c>
      <c r="F113" s="53">
        <v>8</v>
      </c>
      <c r="G113" s="53">
        <v>7</v>
      </c>
      <c r="H113" s="114"/>
      <c r="I113" s="117"/>
    </row>
    <row r="114" spans="1:9" ht="27" customHeight="1">
      <c r="A114" s="53">
        <v>642</v>
      </c>
      <c r="B114" s="133" t="s">
        <v>167</v>
      </c>
      <c r="C114" s="133"/>
      <c r="D114" s="53"/>
      <c r="E114" s="53">
        <v>2</v>
      </c>
      <c r="F114" s="53">
        <v>8</v>
      </c>
      <c r="G114" s="53">
        <v>8</v>
      </c>
      <c r="H114" s="114"/>
      <c r="I114" s="117"/>
    </row>
    <row r="115" spans="1:9" ht="30" customHeight="1">
      <c r="A115" s="53" t="s">
        <v>164</v>
      </c>
      <c r="B115" s="134" t="s">
        <v>614</v>
      </c>
      <c r="C115" s="134"/>
      <c r="D115" s="53"/>
      <c r="E115" s="53">
        <v>2</v>
      </c>
      <c r="F115" s="53">
        <v>8</v>
      </c>
      <c r="G115" s="53">
        <v>9</v>
      </c>
      <c r="H115" s="114"/>
      <c r="I115" s="114"/>
    </row>
    <row r="116" spans="1:9" ht="27.75" customHeight="1">
      <c r="A116" s="53">
        <v>643</v>
      </c>
      <c r="B116" s="133" t="s">
        <v>168</v>
      </c>
      <c r="C116" s="133"/>
      <c r="D116" s="53"/>
      <c r="E116" s="53">
        <v>2</v>
      </c>
      <c r="F116" s="53">
        <v>9</v>
      </c>
      <c r="G116" s="53">
        <v>0</v>
      </c>
      <c r="H116" s="114"/>
      <c r="I116" s="117"/>
    </row>
    <row r="117" spans="1:9" ht="26.25" customHeight="1">
      <c r="A117" s="53">
        <v>644</v>
      </c>
      <c r="B117" s="133" t="s">
        <v>169</v>
      </c>
      <c r="C117" s="133"/>
      <c r="D117" s="53"/>
      <c r="E117" s="53">
        <v>2</v>
      </c>
      <c r="F117" s="53">
        <v>9</v>
      </c>
      <c r="G117" s="53">
        <v>1</v>
      </c>
      <c r="H117" s="114"/>
      <c r="I117" s="117"/>
    </row>
    <row r="118" spans="1:9" ht="27" customHeight="1">
      <c r="A118" s="53">
        <v>645</v>
      </c>
      <c r="B118" s="133" t="s">
        <v>170</v>
      </c>
      <c r="C118" s="133"/>
      <c r="D118" s="53"/>
      <c r="E118" s="53">
        <v>2</v>
      </c>
      <c r="F118" s="53">
        <v>9</v>
      </c>
      <c r="G118" s="53">
        <v>2</v>
      </c>
      <c r="H118" s="114"/>
      <c r="I118" s="117"/>
    </row>
    <row r="119" spans="1:9" ht="27.75" customHeight="1">
      <c r="A119" s="53"/>
      <c r="B119" s="134" t="s">
        <v>615</v>
      </c>
      <c r="C119" s="134"/>
      <c r="D119" s="53"/>
      <c r="E119" s="53">
        <v>2</v>
      </c>
      <c r="F119" s="53">
        <v>9</v>
      </c>
      <c r="G119" s="53">
        <v>3</v>
      </c>
      <c r="H119" s="113"/>
      <c r="I119" s="113"/>
    </row>
    <row r="120" spans="1:9" ht="31.5" customHeight="1">
      <c r="A120" s="53"/>
      <c r="B120" s="134" t="s">
        <v>616</v>
      </c>
      <c r="C120" s="134"/>
      <c r="D120" s="53"/>
      <c r="E120" s="53">
        <v>2</v>
      </c>
      <c r="F120" s="53">
        <v>9</v>
      </c>
      <c r="G120" s="53">
        <v>4</v>
      </c>
      <c r="H120" s="108"/>
      <c r="I120" s="108"/>
    </row>
    <row r="121" spans="1:9" ht="41.25" customHeight="1">
      <c r="A121" s="53" t="s">
        <v>171</v>
      </c>
      <c r="B121" s="133" t="s">
        <v>172</v>
      </c>
      <c r="C121" s="133"/>
      <c r="D121" s="53"/>
      <c r="E121" s="53">
        <v>2</v>
      </c>
      <c r="F121" s="53">
        <v>9</v>
      </c>
      <c r="G121" s="53">
        <v>5</v>
      </c>
      <c r="H121" s="113">
        <v>185292</v>
      </c>
      <c r="I121" s="118">
        <v>93916</v>
      </c>
    </row>
    <row r="122" spans="1:9" ht="39.75" customHeight="1">
      <c r="A122" s="53" t="s">
        <v>173</v>
      </c>
      <c r="B122" s="133" t="s">
        <v>174</v>
      </c>
      <c r="C122" s="133"/>
      <c r="D122" s="53"/>
      <c r="E122" s="53">
        <v>2</v>
      </c>
      <c r="F122" s="53">
        <v>9</v>
      </c>
      <c r="G122" s="53">
        <v>6</v>
      </c>
      <c r="H122" s="113">
        <v>497113</v>
      </c>
      <c r="I122" s="118">
        <v>265296</v>
      </c>
    </row>
    <row r="123" spans="1:9" ht="54.75" customHeight="1">
      <c r="A123" s="53"/>
      <c r="B123" s="148" t="s">
        <v>175</v>
      </c>
      <c r="C123" s="148"/>
      <c r="D123" s="53"/>
      <c r="E123" s="53"/>
      <c r="F123" s="53"/>
      <c r="G123" s="57"/>
      <c r="H123" s="114"/>
      <c r="I123" s="114"/>
    </row>
    <row r="124" spans="1:9" ht="27.75" customHeight="1">
      <c r="A124" s="136"/>
      <c r="B124" s="137" t="s">
        <v>176</v>
      </c>
      <c r="C124" s="138"/>
      <c r="D124" s="139"/>
      <c r="E124" s="140">
        <v>2</v>
      </c>
      <c r="F124" s="140">
        <v>9</v>
      </c>
      <c r="G124" s="141">
        <v>7</v>
      </c>
      <c r="H124" s="142">
        <f>H64-H65+H89-H90+H119-H120+H121-H122</f>
        <v>6211495</v>
      </c>
      <c r="I124" s="142">
        <f>I64-I65+I89-I90+I119-I120+I121-I122</f>
        <v>5835262</v>
      </c>
    </row>
    <row r="125" spans="1:9" ht="15.75" customHeight="1">
      <c r="A125" s="136"/>
      <c r="B125" s="144" t="s">
        <v>177</v>
      </c>
      <c r="C125" s="145"/>
      <c r="D125" s="139"/>
      <c r="E125" s="140"/>
      <c r="F125" s="140"/>
      <c r="G125" s="141"/>
      <c r="H125" s="143"/>
      <c r="I125" s="143"/>
    </row>
    <row r="126" spans="1:9" ht="27.75" customHeight="1">
      <c r="A126" s="136"/>
      <c r="B126" s="137" t="s">
        <v>178</v>
      </c>
      <c r="C126" s="138"/>
      <c r="D126" s="139"/>
      <c r="E126" s="140">
        <v>2</v>
      </c>
      <c r="F126" s="140">
        <v>9</v>
      </c>
      <c r="G126" s="140">
        <v>8</v>
      </c>
      <c r="H126" s="142"/>
      <c r="I126" s="142"/>
    </row>
    <row r="127" spans="1:9" ht="15.75" customHeight="1">
      <c r="A127" s="136"/>
      <c r="B127" s="146" t="s">
        <v>179</v>
      </c>
      <c r="C127" s="147"/>
      <c r="D127" s="139"/>
      <c r="E127" s="140"/>
      <c r="F127" s="140"/>
      <c r="G127" s="140"/>
      <c r="H127" s="143"/>
      <c r="I127" s="143"/>
    </row>
    <row r="128" spans="1:9" ht="28.5" customHeight="1">
      <c r="A128" s="53"/>
      <c r="B128" s="135" t="s">
        <v>180</v>
      </c>
      <c r="C128" s="135"/>
      <c r="D128" s="53"/>
      <c r="E128" s="53"/>
      <c r="F128" s="53"/>
      <c r="G128" s="57"/>
      <c r="H128" s="114"/>
      <c r="I128" s="114"/>
    </row>
    <row r="129" spans="1:9" ht="17.25" customHeight="1">
      <c r="A129" s="53" t="s">
        <v>181</v>
      </c>
      <c r="B129" s="133" t="s">
        <v>182</v>
      </c>
      <c r="C129" s="133"/>
      <c r="D129" s="53"/>
      <c r="E129" s="53">
        <v>2</v>
      </c>
      <c r="F129" s="53">
        <v>9</v>
      </c>
      <c r="G129" s="53">
        <v>9</v>
      </c>
      <c r="H129" s="113"/>
      <c r="I129" s="117"/>
    </row>
    <row r="130" spans="1:9" ht="18.75" customHeight="1">
      <c r="A130" s="53" t="s">
        <v>183</v>
      </c>
      <c r="B130" s="133" t="s">
        <v>184</v>
      </c>
      <c r="C130" s="133"/>
      <c r="D130" s="53"/>
      <c r="E130" s="53">
        <v>3</v>
      </c>
      <c r="F130" s="53">
        <v>0</v>
      </c>
      <c r="G130" s="53">
        <v>0</v>
      </c>
      <c r="H130" s="113"/>
      <c r="I130" s="113"/>
    </row>
    <row r="131" spans="1:9" ht="15" customHeight="1">
      <c r="A131" s="53" t="s">
        <v>183</v>
      </c>
      <c r="B131" s="133" t="s">
        <v>185</v>
      </c>
      <c r="C131" s="133"/>
      <c r="D131" s="53"/>
      <c r="E131" s="53">
        <v>3</v>
      </c>
      <c r="F131" s="53">
        <v>0</v>
      </c>
      <c r="G131" s="53">
        <v>1</v>
      </c>
      <c r="H131" s="113"/>
      <c r="I131" s="113"/>
    </row>
    <row r="132" spans="1:9" ht="27" customHeight="1">
      <c r="A132" s="53"/>
      <c r="B132" s="133" t="s">
        <v>186</v>
      </c>
      <c r="C132" s="133"/>
      <c r="D132" s="53"/>
      <c r="E132" s="53"/>
      <c r="F132" s="57"/>
      <c r="G132" s="57"/>
      <c r="H132" s="114"/>
      <c r="I132" s="114"/>
    </row>
    <row r="133" spans="1:9" ht="27.75" customHeight="1">
      <c r="A133" s="53"/>
      <c r="B133" s="134" t="s">
        <v>617</v>
      </c>
      <c r="C133" s="134"/>
      <c r="D133" s="53"/>
      <c r="E133" s="53">
        <v>3</v>
      </c>
      <c r="F133" s="53">
        <v>0</v>
      </c>
      <c r="G133" s="53">
        <v>2</v>
      </c>
      <c r="H133" s="112">
        <f>H124-H126-H129-H130+H131</f>
        <v>6211495</v>
      </c>
      <c r="I133" s="108">
        <f>I124-I126-I129-I130+I131</f>
        <v>5835262</v>
      </c>
    </row>
    <row r="134" spans="1:9" ht="27.75" customHeight="1">
      <c r="A134" s="53"/>
      <c r="B134" s="134" t="s">
        <v>618</v>
      </c>
      <c r="C134" s="134"/>
      <c r="D134" s="53"/>
      <c r="E134" s="53">
        <v>3</v>
      </c>
      <c r="F134" s="53">
        <v>0</v>
      </c>
      <c r="G134" s="53">
        <v>3</v>
      </c>
      <c r="H134" s="108"/>
      <c r="I134" s="119"/>
    </row>
    <row r="135" spans="1:9" ht="27" customHeight="1">
      <c r="A135" s="53"/>
      <c r="B135" s="133" t="s">
        <v>187</v>
      </c>
      <c r="C135" s="133"/>
      <c r="D135" s="53"/>
      <c r="E135" s="53"/>
      <c r="F135" s="53"/>
      <c r="G135" s="53"/>
      <c r="H135" s="114"/>
      <c r="I135" s="117"/>
    </row>
    <row r="136" spans="1:9" ht="52.5" customHeight="1">
      <c r="A136" s="53" t="s">
        <v>188</v>
      </c>
      <c r="B136" s="133" t="s">
        <v>189</v>
      </c>
      <c r="C136" s="133"/>
      <c r="D136" s="53"/>
      <c r="E136" s="53">
        <v>3</v>
      </c>
      <c r="F136" s="53">
        <v>0</v>
      </c>
      <c r="G136" s="53">
        <v>4</v>
      </c>
      <c r="H136" s="114"/>
      <c r="I136" s="118"/>
    </row>
    <row r="137" spans="1:9" ht="53.25" customHeight="1">
      <c r="A137" s="53" t="s">
        <v>190</v>
      </c>
      <c r="B137" s="133" t="s">
        <v>191</v>
      </c>
      <c r="C137" s="133"/>
      <c r="D137" s="53"/>
      <c r="E137" s="53">
        <v>3</v>
      </c>
      <c r="F137" s="53">
        <v>0</v>
      </c>
      <c r="G137" s="53">
        <v>5</v>
      </c>
      <c r="H137" s="114"/>
      <c r="I137" s="118"/>
    </row>
    <row r="138" spans="1:9" ht="29.25" customHeight="1">
      <c r="A138" s="53"/>
      <c r="B138" s="134" t="s">
        <v>619</v>
      </c>
      <c r="C138" s="134"/>
      <c r="D138" s="53"/>
      <c r="E138" s="53">
        <v>3</v>
      </c>
      <c r="F138" s="53">
        <v>0</v>
      </c>
      <c r="G138" s="53">
        <v>6</v>
      </c>
      <c r="H138" s="114"/>
      <c r="I138" s="114"/>
    </row>
    <row r="139" spans="1:9" ht="27.75" customHeight="1">
      <c r="A139" s="53"/>
      <c r="B139" s="134" t="s">
        <v>620</v>
      </c>
      <c r="C139" s="134"/>
      <c r="D139" s="53"/>
      <c r="E139" s="53">
        <v>3</v>
      </c>
      <c r="F139" s="53">
        <v>0</v>
      </c>
      <c r="G139" s="53">
        <v>7</v>
      </c>
      <c r="H139" s="114"/>
      <c r="I139" s="114"/>
    </row>
    <row r="140" spans="1:9" ht="20.25" customHeight="1">
      <c r="A140" s="53" t="s">
        <v>192</v>
      </c>
      <c r="B140" s="133" t="s">
        <v>193</v>
      </c>
      <c r="C140" s="133"/>
      <c r="D140" s="53"/>
      <c r="E140" s="53">
        <v>3</v>
      </c>
      <c r="F140" s="53">
        <v>0</v>
      </c>
      <c r="G140" s="53">
        <v>8</v>
      </c>
      <c r="H140" s="114"/>
      <c r="I140" s="118"/>
    </row>
    <row r="141" spans="1:9" ht="30" customHeight="1">
      <c r="A141" s="53"/>
      <c r="B141" s="134" t="s">
        <v>621</v>
      </c>
      <c r="C141" s="134"/>
      <c r="D141" s="53"/>
      <c r="E141" s="53">
        <v>3</v>
      </c>
      <c r="F141" s="53">
        <v>0</v>
      </c>
      <c r="G141" s="53">
        <v>9</v>
      </c>
      <c r="H141" s="114"/>
      <c r="I141" s="114"/>
    </row>
    <row r="142" spans="1:9" ht="28.5" customHeight="1">
      <c r="A142" s="53"/>
      <c r="B142" s="134" t="s">
        <v>622</v>
      </c>
      <c r="C142" s="134"/>
      <c r="D142" s="53"/>
      <c r="E142" s="53">
        <v>3</v>
      </c>
      <c r="F142" s="53">
        <v>1</v>
      </c>
      <c r="G142" s="53">
        <v>0</v>
      </c>
      <c r="H142" s="114"/>
      <c r="I142" s="114"/>
    </row>
    <row r="143" spans="1:9" ht="16.5" customHeight="1">
      <c r="A143" s="53"/>
      <c r="B143" s="133" t="s">
        <v>194</v>
      </c>
      <c r="C143" s="133"/>
      <c r="D143" s="53"/>
      <c r="E143" s="53"/>
      <c r="F143" s="53"/>
      <c r="G143" s="53"/>
      <c r="H143" s="114"/>
      <c r="I143" s="114"/>
    </row>
    <row r="144" spans="1:9" ht="16.5" customHeight="1">
      <c r="A144" s="53"/>
      <c r="B144" s="134" t="s">
        <v>623</v>
      </c>
      <c r="C144" s="134"/>
      <c r="D144" s="53"/>
      <c r="E144" s="53">
        <v>3</v>
      </c>
      <c r="F144" s="53">
        <v>1</v>
      </c>
      <c r="G144" s="53">
        <v>1</v>
      </c>
      <c r="H144" s="108">
        <f>H133-H134+H141-H142</f>
        <v>6211495</v>
      </c>
      <c r="I144" s="108">
        <f>I133-I134+I141-I142</f>
        <v>5835262</v>
      </c>
    </row>
    <row r="145" spans="1:9" ht="26.25" customHeight="1">
      <c r="A145" s="53"/>
      <c r="B145" s="134" t="s">
        <v>624</v>
      </c>
      <c r="C145" s="134"/>
      <c r="D145" s="53"/>
      <c r="E145" s="53">
        <v>3</v>
      </c>
      <c r="F145" s="53">
        <v>1</v>
      </c>
      <c r="G145" s="53">
        <v>2</v>
      </c>
      <c r="H145" s="108"/>
      <c r="I145" s="108"/>
    </row>
    <row r="146" spans="1:9" ht="27" customHeight="1">
      <c r="A146" s="53">
        <v>723</v>
      </c>
      <c r="B146" s="133" t="s">
        <v>195</v>
      </c>
      <c r="C146" s="133"/>
      <c r="D146" s="53"/>
      <c r="E146" s="53">
        <v>3</v>
      </c>
      <c r="F146" s="53">
        <v>1</v>
      </c>
      <c r="G146" s="53">
        <v>3</v>
      </c>
      <c r="H146" s="114"/>
      <c r="I146" s="114"/>
    </row>
    <row r="147" spans="1:9">
      <c r="A147" s="59"/>
      <c r="B147" s="60"/>
      <c r="C147" s="60"/>
      <c r="D147" s="59"/>
      <c r="E147" s="59"/>
      <c r="F147" s="59"/>
      <c r="G147" s="59"/>
      <c r="H147" s="115"/>
      <c r="I147" s="116"/>
    </row>
    <row r="148" spans="1:9" ht="27.75" customHeight="1">
      <c r="A148" s="53"/>
      <c r="B148" s="134" t="s">
        <v>196</v>
      </c>
      <c r="C148" s="134"/>
      <c r="D148" s="53"/>
      <c r="E148" s="53"/>
      <c r="F148" s="53"/>
      <c r="G148" s="53"/>
      <c r="H148" s="114"/>
      <c r="I148" s="114"/>
    </row>
    <row r="149" spans="1:9" ht="26.25" customHeight="1">
      <c r="A149" s="53"/>
      <c r="B149" s="133" t="s">
        <v>197</v>
      </c>
      <c r="C149" s="133"/>
      <c r="D149" s="53"/>
      <c r="E149" s="53">
        <v>3</v>
      </c>
      <c r="F149" s="53">
        <v>1</v>
      </c>
      <c r="G149" s="53">
        <v>4</v>
      </c>
      <c r="H149" s="114"/>
      <c r="I149" s="114"/>
    </row>
    <row r="150" spans="1:9" ht="26.25" customHeight="1">
      <c r="A150" s="53"/>
      <c r="B150" s="133" t="s">
        <v>198</v>
      </c>
      <c r="C150" s="133"/>
      <c r="D150" s="53"/>
      <c r="E150" s="53">
        <v>3</v>
      </c>
      <c r="F150" s="53">
        <v>1</v>
      </c>
      <c r="G150" s="53">
        <v>5</v>
      </c>
      <c r="H150" s="114"/>
      <c r="I150" s="114"/>
    </row>
    <row r="151" spans="1:9" ht="38.25" customHeight="1">
      <c r="A151" s="53"/>
      <c r="B151" s="133" t="s">
        <v>199</v>
      </c>
      <c r="C151" s="133"/>
      <c r="D151" s="53"/>
      <c r="E151" s="53">
        <v>3</v>
      </c>
      <c r="F151" s="53">
        <v>1</v>
      </c>
      <c r="G151" s="53">
        <v>6</v>
      </c>
      <c r="H151" s="114"/>
      <c r="I151" s="114"/>
    </row>
    <row r="152" spans="1:9" ht="29.25" customHeight="1">
      <c r="A152" s="53"/>
      <c r="B152" s="133" t="s">
        <v>200</v>
      </c>
      <c r="C152" s="133"/>
      <c r="D152" s="53"/>
      <c r="E152" s="53">
        <v>3</v>
      </c>
      <c r="F152" s="53">
        <v>1</v>
      </c>
      <c r="G152" s="53">
        <v>7</v>
      </c>
      <c r="H152" s="114"/>
      <c r="I152" s="114"/>
    </row>
    <row r="153" spans="1:9" ht="27.75" customHeight="1">
      <c r="A153" s="53"/>
      <c r="B153" s="133" t="s">
        <v>201</v>
      </c>
      <c r="C153" s="133"/>
      <c r="D153" s="53"/>
      <c r="E153" s="53">
        <v>3</v>
      </c>
      <c r="F153" s="53">
        <v>1</v>
      </c>
      <c r="G153" s="53">
        <v>8</v>
      </c>
      <c r="H153" s="114"/>
      <c r="I153" s="114"/>
    </row>
    <row r="154" spans="1:9" ht="27.75" customHeight="1">
      <c r="A154" s="53"/>
      <c r="B154" s="133" t="s">
        <v>202</v>
      </c>
      <c r="C154" s="133"/>
      <c r="D154" s="53"/>
      <c r="E154" s="53">
        <v>3</v>
      </c>
      <c r="F154" s="53">
        <v>1</v>
      </c>
      <c r="G154" s="53">
        <v>9</v>
      </c>
      <c r="H154" s="114"/>
      <c r="I154" s="114"/>
    </row>
    <row r="155" spans="1:9" ht="27.75" customHeight="1">
      <c r="A155" s="53"/>
      <c r="B155" s="133" t="s">
        <v>203</v>
      </c>
      <c r="C155" s="133"/>
      <c r="D155" s="53"/>
      <c r="E155" s="53">
        <v>3</v>
      </c>
      <c r="F155" s="53">
        <v>2</v>
      </c>
      <c r="G155" s="53">
        <v>0</v>
      </c>
      <c r="H155" s="114"/>
      <c r="I155" s="114"/>
    </row>
    <row r="156" spans="1:9" ht="31.5" customHeight="1">
      <c r="A156" s="53"/>
      <c r="B156" s="133" t="s">
        <v>204</v>
      </c>
      <c r="C156" s="133"/>
      <c r="D156" s="53"/>
      <c r="E156" s="53">
        <v>3</v>
      </c>
      <c r="F156" s="53">
        <v>2</v>
      </c>
      <c r="G156" s="53">
        <v>1</v>
      </c>
      <c r="H156" s="114"/>
      <c r="I156" s="114"/>
    </row>
    <row r="157" spans="1:9" ht="39.75" customHeight="1">
      <c r="A157" s="53"/>
      <c r="B157" s="133" t="s">
        <v>205</v>
      </c>
      <c r="C157" s="133"/>
      <c r="D157" s="53"/>
      <c r="E157" s="53">
        <v>3</v>
      </c>
      <c r="F157" s="53">
        <v>2</v>
      </c>
      <c r="G157" s="53">
        <v>2</v>
      </c>
      <c r="H157" s="114"/>
      <c r="I157" s="114"/>
    </row>
    <row r="158" spans="1:9" ht="29.25" customHeight="1">
      <c r="A158" s="53"/>
      <c r="B158" s="133" t="s">
        <v>206</v>
      </c>
      <c r="C158" s="133"/>
      <c r="D158" s="53"/>
      <c r="E158" s="53">
        <v>3</v>
      </c>
      <c r="F158" s="53">
        <v>2</v>
      </c>
      <c r="G158" s="53">
        <v>3</v>
      </c>
      <c r="H158" s="114"/>
      <c r="I158" s="114"/>
    </row>
    <row r="159" spans="1:9" ht="28.5" customHeight="1">
      <c r="A159" s="53"/>
      <c r="B159" s="133" t="s">
        <v>207</v>
      </c>
      <c r="C159" s="133"/>
      <c r="D159" s="53"/>
      <c r="E159" s="53">
        <v>3</v>
      </c>
      <c r="F159" s="53">
        <v>2</v>
      </c>
      <c r="G159" s="53">
        <v>4</v>
      </c>
      <c r="H159" s="114"/>
      <c r="I159" s="114"/>
    </row>
    <row r="160" spans="1:9" ht="28.5" customHeight="1">
      <c r="A160" s="53"/>
      <c r="B160" s="133" t="s">
        <v>208</v>
      </c>
      <c r="C160" s="133"/>
      <c r="D160" s="53"/>
      <c r="E160" s="53">
        <v>3</v>
      </c>
      <c r="F160" s="53">
        <v>2</v>
      </c>
      <c r="G160" s="53">
        <v>5</v>
      </c>
      <c r="H160" s="114"/>
      <c r="I160" s="114"/>
    </row>
    <row r="161" spans="1:9" ht="27.75" customHeight="1">
      <c r="A161" s="53"/>
      <c r="B161" s="133" t="s">
        <v>209</v>
      </c>
      <c r="C161" s="133"/>
      <c r="D161" s="53"/>
      <c r="E161" s="53">
        <v>3</v>
      </c>
      <c r="F161" s="53">
        <v>2</v>
      </c>
      <c r="G161" s="53">
        <v>6</v>
      </c>
      <c r="H161" s="114"/>
      <c r="I161" s="114"/>
    </row>
    <row r="162" spans="1:9" ht="29.25" customHeight="1">
      <c r="A162" s="53"/>
      <c r="B162" s="134" t="s">
        <v>625</v>
      </c>
      <c r="C162" s="134"/>
      <c r="D162" s="53"/>
      <c r="E162" s="53">
        <v>3</v>
      </c>
      <c r="F162" s="53">
        <v>2</v>
      </c>
      <c r="G162" s="53">
        <v>7</v>
      </c>
      <c r="H162" s="114"/>
      <c r="I162" s="114"/>
    </row>
    <row r="163" spans="1:9" ht="29.25" customHeight="1">
      <c r="A163" s="53"/>
      <c r="B163" s="134" t="s">
        <v>626</v>
      </c>
      <c r="C163" s="134"/>
      <c r="D163" s="53"/>
      <c r="E163" s="53">
        <v>3</v>
      </c>
      <c r="F163" s="53">
        <v>2</v>
      </c>
      <c r="G163" s="53">
        <v>8</v>
      </c>
      <c r="H163" s="114"/>
      <c r="I163" s="114"/>
    </row>
    <row r="164" spans="1:9" ht="27.75" customHeight="1">
      <c r="A164" s="53" t="s">
        <v>210</v>
      </c>
      <c r="B164" s="133" t="s">
        <v>211</v>
      </c>
      <c r="C164" s="133"/>
      <c r="D164" s="53"/>
      <c r="E164" s="53">
        <v>3</v>
      </c>
      <c r="F164" s="53">
        <v>2</v>
      </c>
      <c r="G164" s="53">
        <v>9</v>
      </c>
      <c r="H164" s="114"/>
      <c r="I164" s="114"/>
    </row>
    <row r="165" spans="1:9" ht="33" customHeight="1">
      <c r="A165" s="53"/>
      <c r="B165" s="134" t="s">
        <v>627</v>
      </c>
      <c r="C165" s="134"/>
      <c r="D165" s="53"/>
      <c r="E165" s="53">
        <v>3</v>
      </c>
      <c r="F165" s="53">
        <v>3</v>
      </c>
      <c r="G165" s="53">
        <v>0</v>
      </c>
      <c r="H165" s="114"/>
      <c r="I165" s="114"/>
    </row>
    <row r="166" spans="1:9" ht="27.75" customHeight="1">
      <c r="A166" s="53"/>
      <c r="B166" s="134" t="s">
        <v>628</v>
      </c>
      <c r="C166" s="134"/>
      <c r="D166" s="53"/>
      <c r="E166" s="53">
        <v>3</v>
      </c>
      <c r="F166" s="53">
        <v>3</v>
      </c>
      <c r="G166" s="53">
        <v>1</v>
      </c>
      <c r="H166" s="114"/>
      <c r="I166" s="114"/>
    </row>
    <row r="167" spans="1:9">
      <c r="A167" s="59"/>
      <c r="B167" s="60"/>
      <c r="C167" s="60"/>
      <c r="D167" s="59"/>
      <c r="E167" s="59"/>
      <c r="F167" s="59"/>
      <c r="G167" s="59"/>
      <c r="H167" s="115"/>
      <c r="I167" s="116"/>
    </row>
    <row r="168" spans="1:9" ht="27.75" customHeight="1">
      <c r="A168" s="53"/>
      <c r="B168" s="134" t="s">
        <v>629</v>
      </c>
      <c r="C168" s="134"/>
      <c r="D168" s="53"/>
      <c r="E168" s="53">
        <v>3</v>
      </c>
      <c r="F168" s="53">
        <v>3</v>
      </c>
      <c r="G168" s="53">
        <v>2</v>
      </c>
      <c r="H168" s="108">
        <f>H144-H145+H165-H166</f>
        <v>6211495</v>
      </c>
      <c r="I168" s="108">
        <f>I144-I145+I165-I166</f>
        <v>5835262</v>
      </c>
    </row>
    <row r="169" spans="1:9" ht="28.5" customHeight="1">
      <c r="A169" s="53"/>
      <c r="B169" s="134" t="s">
        <v>630</v>
      </c>
      <c r="C169" s="134"/>
      <c r="D169" s="53"/>
      <c r="E169" s="53">
        <v>3</v>
      </c>
      <c r="F169" s="53">
        <v>3</v>
      </c>
      <c r="G169" s="53">
        <v>3</v>
      </c>
      <c r="H169" s="108"/>
      <c r="I169" s="108"/>
    </row>
    <row r="170" spans="1:9" ht="12.75" customHeight="1">
      <c r="A170" s="59"/>
      <c r="B170" s="60"/>
      <c r="C170" s="60"/>
      <c r="D170" s="59"/>
      <c r="E170" s="59"/>
      <c r="F170" s="59"/>
      <c r="G170" s="59"/>
      <c r="H170" s="115"/>
      <c r="I170" s="116"/>
    </row>
    <row r="171" spans="1:9" ht="27.75" customHeight="1">
      <c r="A171" s="53"/>
      <c r="B171" s="133" t="s">
        <v>212</v>
      </c>
      <c r="C171" s="133"/>
      <c r="D171" s="53"/>
      <c r="E171" s="53">
        <v>3</v>
      </c>
      <c r="F171" s="53">
        <v>3</v>
      </c>
      <c r="G171" s="53">
        <v>4</v>
      </c>
      <c r="H171" s="82">
        <f>H144</f>
        <v>6211495</v>
      </c>
      <c r="I171" s="113">
        <f>I144</f>
        <v>5835262</v>
      </c>
    </row>
    <row r="172" spans="1:9" ht="12.75" customHeight="1">
      <c r="A172" s="53"/>
      <c r="B172" s="133" t="s">
        <v>213</v>
      </c>
      <c r="C172" s="133"/>
      <c r="D172" s="53"/>
      <c r="E172" s="53">
        <v>3</v>
      </c>
      <c r="F172" s="53">
        <v>3</v>
      </c>
      <c r="G172" s="53">
        <v>5</v>
      </c>
      <c r="H172" s="82">
        <f>H171</f>
        <v>6211495</v>
      </c>
      <c r="I172" s="113">
        <f>I171</f>
        <v>5835262</v>
      </c>
    </row>
    <row r="173" spans="1:9" ht="18.75" customHeight="1">
      <c r="A173" s="53"/>
      <c r="B173" s="133" t="s">
        <v>214</v>
      </c>
      <c r="C173" s="133"/>
      <c r="D173" s="53"/>
      <c r="E173" s="53">
        <v>3</v>
      </c>
      <c r="F173" s="53">
        <v>3</v>
      </c>
      <c r="G173" s="53">
        <v>6</v>
      </c>
      <c r="H173" s="114"/>
      <c r="I173" s="114"/>
    </row>
    <row r="174" spans="1:9" ht="30.75" customHeight="1">
      <c r="A174" s="53"/>
      <c r="B174" s="133" t="s">
        <v>215</v>
      </c>
      <c r="C174" s="133"/>
      <c r="D174" s="53"/>
      <c r="E174" s="53">
        <v>3</v>
      </c>
      <c r="F174" s="53">
        <v>3</v>
      </c>
      <c r="G174" s="53">
        <v>7</v>
      </c>
      <c r="H174" s="82">
        <f>H168</f>
        <v>6211495</v>
      </c>
      <c r="I174" s="113">
        <f>I168</f>
        <v>5835262</v>
      </c>
    </row>
    <row r="175" spans="1:9">
      <c r="A175" s="53"/>
      <c r="B175" s="133" t="s">
        <v>213</v>
      </c>
      <c r="C175" s="133"/>
      <c r="D175" s="53"/>
      <c r="E175" s="53">
        <v>3</v>
      </c>
      <c r="F175" s="53">
        <v>3</v>
      </c>
      <c r="G175" s="53">
        <v>8</v>
      </c>
      <c r="H175" s="82">
        <f>H171</f>
        <v>6211495</v>
      </c>
      <c r="I175" s="113">
        <f>I171</f>
        <v>5835262</v>
      </c>
    </row>
    <row r="176" spans="1:9">
      <c r="A176" s="53"/>
      <c r="B176" s="133" t="s">
        <v>214</v>
      </c>
      <c r="C176" s="133"/>
      <c r="D176" s="53"/>
      <c r="E176" s="53">
        <v>3</v>
      </c>
      <c r="F176" s="53">
        <v>3</v>
      </c>
      <c r="G176" s="53">
        <v>9</v>
      </c>
      <c r="H176" s="114"/>
      <c r="I176" s="114"/>
    </row>
    <row r="177" spans="1:9">
      <c r="A177" s="53"/>
      <c r="B177" s="133" t="s">
        <v>216</v>
      </c>
      <c r="C177" s="133"/>
      <c r="D177" s="53"/>
      <c r="E177" s="53">
        <v>3</v>
      </c>
      <c r="F177" s="53">
        <v>4</v>
      </c>
      <c r="G177" s="53">
        <v>0</v>
      </c>
      <c r="H177" s="114"/>
      <c r="I177" s="114"/>
    </row>
    <row r="178" spans="1:9" ht="12.75" customHeight="1">
      <c r="A178" s="53"/>
      <c r="B178" s="133" t="s">
        <v>217</v>
      </c>
      <c r="C178" s="133"/>
      <c r="D178" s="53"/>
      <c r="E178" s="53">
        <v>3</v>
      </c>
      <c r="F178" s="53">
        <v>4</v>
      </c>
      <c r="G178" s="53">
        <v>1</v>
      </c>
      <c r="H178" s="114"/>
      <c r="I178" s="114"/>
    </row>
    <row r="179" spans="1:9" ht="12.75" customHeight="1">
      <c r="A179" s="53"/>
      <c r="B179" s="133" t="s">
        <v>218</v>
      </c>
      <c r="C179" s="133"/>
      <c r="D179" s="53"/>
      <c r="E179" s="53">
        <v>3</v>
      </c>
      <c r="F179" s="53">
        <v>4</v>
      </c>
      <c r="G179" s="53">
        <v>2</v>
      </c>
      <c r="H179" s="114"/>
      <c r="I179" s="114"/>
    </row>
    <row r="180" spans="1:9" ht="12.75" customHeight="1">
      <c r="A180" s="59"/>
      <c r="B180" s="60"/>
      <c r="C180" s="60"/>
      <c r="D180" s="59"/>
      <c r="E180" s="59"/>
      <c r="F180" s="59"/>
      <c r="G180" s="59"/>
      <c r="H180" s="115"/>
      <c r="I180" s="116"/>
    </row>
    <row r="181" spans="1:9" ht="12.75" customHeight="1">
      <c r="A181" s="53"/>
      <c r="B181" s="133" t="s">
        <v>219</v>
      </c>
      <c r="C181" s="133"/>
      <c r="D181" s="53"/>
      <c r="E181" s="53"/>
      <c r="F181" s="53"/>
      <c r="G181" s="53"/>
      <c r="H181" s="114"/>
      <c r="I181" s="114"/>
    </row>
    <row r="182" spans="1:9" ht="14.25" customHeight="1">
      <c r="A182" s="53"/>
      <c r="B182" s="133" t="s">
        <v>220</v>
      </c>
      <c r="C182" s="133"/>
      <c r="D182" s="53"/>
      <c r="E182" s="53">
        <v>3</v>
      </c>
      <c r="F182" s="53">
        <v>4</v>
      </c>
      <c r="G182" s="53">
        <v>3</v>
      </c>
      <c r="H182" s="114">
        <v>708</v>
      </c>
      <c r="I182" s="114">
        <v>725</v>
      </c>
    </row>
    <row r="183" spans="1:9" ht="16.5" customHeight="1">
      <c r="A183" s="53"/>
      <c r="B183" s="133" t="s">
        <v>221</v>
      </c>
      <c r="C183" s="133"/>
      <c r="D183" s="53"/>
      <c r="E183" s="53">
        <v>3</v>
      </c>
      <c r="F183" s="53">
        <v>4</v>
      </c>
      <c r="G183" s="53">
        <v>4</v>
      </c>
      <c r="H183" s="114">
        <v>708</v>
      </c>
      <c r="I183" s="114">
        <v>725</v>
      </c>
    </row>
    <row r="186" spans="1:9">
      <c r="A186" s="132" t="s">
        <v>222</v>
      </c>
      <c r="B186" s="132"/>
      <c r="D186" s="45"/>
      <c r="E186" s="45"/>
      <c r="F186" s="45"/>
      <c r="G186" s="45"/>
      <c r="I186" s="105" t="s">
        <v>223</v>
      </c>
    </row>
    <row r="187" spans="1:9">
      <c r="A187" s="132" t="s">
        <v>649</v>
      </c>
      <c r="B187" s="132"/>
      <c r="D187" s="45"/>
      <c r="E187" s="45"/>
      <c r="F187" s="45"/>
      <c r="G187" s="45"/>
      <c r="H187" s="105" t="s">
        <v>224</v>
      </c>
      <c r="I187" s="105" t="s">
        <v>48</v>
      </c>
    </row>
    <row r="191" spans="1:9" ht="12.75" customHeight="1"/>
    <row r="192" spans="1:9" ht="12.75" customHeight="1"/>
  </sheetData>
  <mergeCells count="204"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C128" zoomScaleNormal="100" workbookViewId="0">
      <selection activeCell="G91" sqref="G91:J158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6384" width="9.140625" style="38"/>
  </cols>
  <sheetData>
    <row r="1" spans="1:10" ht="13.5">
      <c r="A1" s="38" t="s">
        <v>210</v>
      </c>
      <c r="J1" s="39" t="s">
        <v>1</v>
      </c>
    </row>
    <row r="2" spans="1:10" ht="13.5">
      <c r="A2" s="42"/>
      <c r="B2" s="40"/>
      <c r="J2" s="62" t="s">
        <v>225</v>
      </c>
    </row>
    <row r="3" spans="1:10">
      <c r="A3" s="41" t="s">
        <v>50</v>
      </c>
      <c r="B3" s="226" t="s">
        <v>51</v>
      </c>
      <c r="C3" s="226"/>
      <c r="D3" s="226"/>
      <c r="E3" s="226"/>
      <c r="F3" s="226"/>
      <c r="G3" s="226"/>
      <c r="H3" s="226"/>
      <c r="I3" s="226"/>
      <c r="J3" s="226"/>
    </row>
    <row r="4" spans="1:10">
      <c r="A4" s="41" t="s">
        <v>52</v>
      </c>
      <c r="B4" s="226" t="s">
        <v>10</v>
      </c>
      <c r="C4" s="226"/>
      <c r="D4" s="226"/>
      <c r="E4" s="226"/>
      <c r="F4" s="226"/>
      <c r="G4" s="226"/>
      <c r="H4" s="226"/>
      <c r="I4" s="226"/>
      <c r="J4" s="226"/>
    </row>
    <row r="5" spans="1:10">
      <c r="A5" s="41" t="s">
        <v>53</v>
      </c>
      <c r="B5" s="226" t="s">
        <v>54</v>
      </c>
      <c r="C5" s="226"/>
      <c r="D5" s="226"/>
      <c r="E5" s="226"/>
      <c r="F5" s="226"/>
      <c r="G5" s="226"/>
      <c r="H5" s="226"/>
      <c r="I5" s="226"/>
      <c r="J5" s="226"/>
    </row>
    <row r="6" spans="1:10">
      <c r="A6" s="41" t="s">
        <v>55</v>
      </c>
      <c r="B6" s="227" t="s">
        <v>56</v>
      </c>
      <c r="C6" s="227"/>
      <c r="D6" s="227"/>
      <c r="E6" s="227"/>
      <c r="F6" s="227"/>
      <c r="G6" s="227"/>
      <c r="H6" s="227"/>
      <c r="I6" s="227"/>
      <c r="J6" s="227"/>
    </row>
    <row r="7" spans="1:10">
      <c r="A7" s="41" t="s">
        <v>57</v>
      </c>
      <c r="B7" s="227" t="s">
        <v>56</v>
      </c>
      <c r="C7" s="227"/>
      <c r="D7" s="227"/>
      <c r="E7" s="227"/>
      <c r="F7" s="227"/>
      <c r="G7" s="227"/>
      <c r="H7" s="227"/>
      <c r="I7" s="227"/>
      <c r="J7" s="227"/>
    </row>
    <row r="8" spans="1:10">
      <c r="A8" s="42"/>
      <c r="B8" s="103"/>
      <c r="C8" s="103"/>
      <c r="D8" s="103"/>
      <c r="E8" s="103"/>
      <c r="F8" s="103"/>
      <c r="G8" s="103"/>
      <c r="H8" s="217"/>
      <c r="I8" s="217"/>
    </row>
    <row r="9" spans="1:10">
      <c r="B9" s="103"/>
      <c r="C9" s="103"/>
      <c r="D9" s="103"/>
      <c r="E9" s="103"/>
      <c r="F9" s="103"/>
      <c r="G9" s="103"/>
      <c r="H9" s="217"/>
      <c r="I9" s="217"/>
    </row>
    <row r="11" spans="1:10" ht="14.25" thickBot="1">
      <c r="A11" s="218" t="s">
        <v>226</v>
      </c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 ht="12.75" customHeight="1" thickTop="1">
      <c r="A12" s="219" t="s">
        <v>650</v>
      </c>
      <c r="B12" s="219"/>
      <c r="C12" s="219"/>
      <c r="D12" s="219"/>
      <c r="E12" s="219"/>
      <c r="F12" s="219"/>
      <c r="G12" s="219"/>
      <c r="H12" s="219"/>
      <c r="I12" s="219"/>
      <c r="J12" s="219"/>
    </row>
    <row r="13" spans="1:10">
      <c r="J13" s="38" t="s">
        <v>227</v>
      </c>
    </row>
    <row r="14" spans="1:10" ht="12.75" customHeight="1">
      <c r="A14" s="150" t="s">
        <v>228</v>
      </c>
      <c r="B14" s="154" t="s">
        <v>61</v>
      </c>
      <c r="C14" s="150" t="s">
        <v>62</v>
      </c>
      <c r="D14" s="161" t="s">
        <v>63</v>
      </c>
      <c r="E14" s="224"/>
      <c r="F14" s="225"/>
      <c r="G14" s="161" t="s">
        <v>229</v>
      </c>
      <c r="H14" s="161"/>
      <c r="I14" s="161"/>
      <c r="J14" s="63" t="s">
        <v>229</v>
      </c>
    </row>
    <row r="15" spans="1:10" ht="12.75" customHeight="1">
      <c r="A15" s="151"/>
      <c r="B15" s="156"/>
      <c r="C15" s="222"/>
      <c r="D15" s="168" t="s">
        <v>65</v>
      </c>
      <c r="E15" s="205"/>
      <c r="F15" s="206"/>
      <c r="G15" s="168" t="s">
        <v>230</v>
      </c>
      <c r="H15" s="168"/>
      <c r="I15" s="168"/>
      <c r="J15" s="64" t="s">
        <v>231</v>
      </c>
    </row>
    <row r="16" spans="1:10" ht="12.75" customHeight="1">
      <c r="A16" s="220"/>
      <c r="B16" s="156"/>
      <c r="C16" s="222"/>
      <c r="D16" s="171"/>
      <c r="E16" s="205"/>
      <c r="F16" s="206"/>
      <c r="G16" s="171"/>
      <c r="H16" s="171"/>
      <c r="I16" s="171"/>
      <c r="J16" s="64" t="s">
        <v>232</v>
      </c>
    </row>
    <row r="17" spans="1:10" ht="12.75" customHeight="1">
      <c r="A17" s="220"/>
      <c r="B17" s="156"/>
      <c r="C17" s="222"/>
      <c r="D17" s="171"/>
      <c r="E17" s="205"/>
      <c r="F17" s="206"/>
      <c r="G17" s="174"/>
      <c r="H17" s="174"/>
      <c r="I17" s="174"/>
      <c r="J17" s="65"/>
    </row>
    <row r="18" spans="1:10" ht="25.5">
      <c r="A18" s="221"/>
      <c r="B18" s="158"/>
      <c r="C18" s="223"/>
      <c r="D18" s="174"/>
      <c r="E18" s="207"/>
      <c r="F18" s="208"/>
      <c r="G18" s="66" t="s">
        <v>233</v>
      </c>
      <c r="H18" s="97" t="s">
        <v>234</v>
      </c>
      <c r="I18" s="97" t="s">
        <v>235</v>
      </c>
      <c r="J18" s="67"/>
    </row>
    <row r="19" spans="1:10" ht="13.5">
      <c r="A19" s="99">
        <v>1</v>
      </c>
      <c r="B19" s="97">
        <v>2</v>
      </c>
      <c r="C19" s="97">
        <v>3</v>
      </c>
      <c r="D19" s="180">
        <v>4</v>
      </c>
      <c r="E19" s="180"/>
      <c r="F19" s="180"/>
      <c r="G19" s="99">
        <v>5</v>
      </c>
      <c r="H19" s="99">
        <v>6</v>
      </c>
      <c r="I19" s="99">
        <v>7</v>
      </c>
      <c r="J19" s="68">
        <v>8</v>
      </c>
    </row>
    <row r="20" spans="1:10" ht="13.5">
      <c r="A20" s="99"/>
      <c r="B20" s="98" t="s">
        <v>236</v>
      </c>
      <c r="C20" s="99"/>
      <c r="D20" s="140"/>
      <c r="E20" s="140"/>
      <c r="F20" s="140"/>
      <c r="G20" s="54"/>
      <c r="H20" s="54"/>
      <c r="I20" s="54"/>
      <c r="J20" s="54"/>
    </row>
    <row r="21" spans="1:10" ht="27" customHeight="1">
      <c r="A21" s="99"/>
      <c r="B21" s="98" t="s">
        <v>237</v>
      </c>
      <c r="C21" s="99" t="s">
        <v>238</v>
      </c>
      <c r="D21" s="99">
        <v>0</v>
      </c>
      <c r="E21" s="99">
        <v>0</v>
      </c>
      <c r="F21" s="99">
        <v>1</v>
      </c>
      <c r="G21" s="69">
        <f>G22+G28+G34+G35+G40+G41+G50+G53</f>
        <v>317656578</v>
      </c>
      <c r="H21" s="69">
        <f>H22+H28+H34+H35+H40+H41+H50+H53</f>
        <v>134688385</v>
      </c>
      <c r="I21" s="69">
        <f>I22+I28+I34+I35+I40+I41+I50+I53</f>
        <v>182968193</v>
      </c>
      <c r="J21" s="69">
        <f>J22+J28+J34+J35+J40+J41+J50+J53</f>
        <v>176357234</v>
      </c>
    </row>
    <row r="22" spans="1:10" ht="12.75" customHeight="1">
      <c r="A22" s="70" t="s">
        <v>239</v>
      </c>
      <c r="B22" s="98" t="s">
        <v>240</v>
      </c>
      <c r="C22" s="99"/>
      <c r="D22" s="99">
        <v>0</v>
      </c>
      <c r="E22" s="99">
        <v>0</v>
      </c>
      <c r="F22" s="99">
        <v>2</v>
      </c>
      <c r="G22" s="69">
        <f>G23+G24+G25+G26+G27</f>
        <v>49448024</v>
      </c>
      <c r="H22" s="69">
        <f>H23+H24+H25+H26+H27</f>
        <v>12385042</v>
      </c>
      <c r="I22" s="69">
        <f>I23+I24+I25+I26+I27</f>
        <v>37062982</v>
      </c>
      <c r="J22" s="69">
        <f>J23+J24+J25+J26+J27</f>
        <v>31017631</v>
      </c>
    </row>
    <row r="23" spans="1:10" ht="12.75" customHeight="1">
      <c r="A23" s="70" t="s">
        <v>241</v>
      </c>
      <c r="B23" s="100" t="s">
        <v>242</v>
      </c>
      <c r="C23" s="99"/>
      <c r="D23" s="99">
        <v>0</v>
      </c>
      <c r="E23" s="99">
        <v>0</v>
      </c>
      <c r="F23" s="99">
        <v>3</v>
      </c>
      <c r="G23" s="71"/>
      <c r="H23" s="71"/>
      <c r="I23" s="71"/>
      <c r="J23" s="71"/>
    </row>
    <row r="24" spans="1:10" ht="12.75" customHeight="1">
      <c r="A24" s="70" t="s">
        <v>243</v>
      </c>
      <c r="B24" s="100" t="s">
        <v>244</v>
      </c>
      <c r="C24" s="99"/>
      <c r="D24" s="99">
        <v>0</v>
      </c>
      <c r="E24" s="99">
        <v>0</v>
      </c>
      <c r="F24" s="99">
        <v>4</v>
      </c>
      <c r="G24" s="71">
        <v>10227208</v>
      </c>
      <c r="H24" s="71">
        <v>8132245</v>
      </c>
      <c r="I24" s="71">
        <v>2094963</v>
      </c>
      <c r="J24" s="71">
        <v>2642949</v>
      </c>
    </row>
    <row r="25" spans="1:10" ht="12.75" customHeight="1">
      <c r="A25" s="70" t="s">
        <v>245</v>
      </c>
      <c r="B25" s="100" t="s">
        <v>246</v>
      </c>
      <c r="C25" s="99"/>
      <c r="D25" s="99">
        <v>0</v>
      </c>
      <c r="E25" s="99">
        <v>0</v>
      </c>
      <c r="F25" s="99">
        <v>5</v>
      </c>
      <c r="G25" s="71"/>
      <c r="H25" s="71"/>
      <c r="I25" s="71"/>
      <c r="J25" s="71"/>
    </row>
    <row r="26" spans="1:10" ht="12.75" customHeight="1">
      <c r="A26" s="99" t="s">
        <v>247</v>
      </c>
      <c r="B26" s="100" t="s">
        <v>248</v>
      </c>
      <c r="C26" s="99"/>
      <c r="D26" s="99">
        <v>0</v>
      </c>
      <c r="E26" s="99">
        <v>0</v>
      </c>
      <c r="F26" s="99">
        <v>6</v>
      </c>
      <c r="G26" s="56">
        <v>6766913</v>
      </c>
      <c r="H26" s="71">
        <v>4252797</v>
      </c>
      <c r="I26" s="71">
        <v>2514116</v>
      </c>
      <c r="J26" s="71">
        <v>1947793</v>
      </c>
    </row>
    <row r="27" spans="1:10" ht="12.75" customHeight="1">
      <c r="A27" s="99" t="s">
        <v>249</v>
      </c>
      <c r="B27" s="100" t="s">
        <v>250</v>
      </c>
      <c r="C27" s="99"/>
      <c r="D27" s="99">
        <v>0</v>
      </c>
      <c r="E27" s="99">
        <v>0</v>
      </c>
      <c r="F27" s="99">
        <v>7</v>
      </c>
      <c r="G27" s="71">
        <v>32453903</v>
      </c>
      <c r="H27" s="71"/>
      <c r="I27" s="71">
        <v>32453903</v>
      </c>
      <c r="J27" s="71">
        <v>26426889</v>
      </c>
    </row>
    <row r="28" spans="1:10" ht="12.75" customHeight="1">
      <c r="A28" s="70" t="s">
        <v>251</v>
      </c>
      <c r="B28" s="98" t="s">
        <v>252</v>
      </c>
      <c r="C28" s="99"/>
      <c r="D28" s="99">
        <v>0</v>
      </c>
      <c r="E28" s="99">
        <v>0</v>
      </c>
      <c r="F28" s="99">
        <v>8</v>
      </c>
      <c r="G28" s="69">
        <f>G29+G30+G31+G32+G33</f>
        <v>257396163</v>
      </c>
      <c r="H28" s="69">
        <f>H29+H30+H31+H32+H33</f>
        <v>122173203</v>
      </c>
      <c r="I28" s="69">
        <f>I29+I30+I31+I32+I33</f>
        <v>135222960</v>
      </c>
      <c r="J28" s="69">
        <f>J29+J30+J31+J32+J33</f>
        <v>135156275</v>
      </c>
    </row>
    <row r="29" spans="1:10" ht="12.75" customHeight="1">
      <c r="A29" s="70" t="s">
        <v>253</v>
      </c>
      <c r="B29" s="100" t="s">
        <v>254</v>
      </c>
      <c r="C29" s="99"/>
      <c r="D29" s="99">
        <v>0</v>
      </c>
      <c r="E29" s="99">
        <v>0</v>
      </c>
      <c r="F29" s="99">
        <v>9</v>
      </c>
      <c r="G29" s="71">
        <v>2322522</v>
      </c>
      <c r="H29" s="71"/>
      <c r="I29" s="71">
        <v>2322522</v>
      </c>
      <c r="J29" s="71">
        <v>2322522</v>
      </c>
    </row>
    <row r="30" spans="1:10" ht="12.75" customHeight="1">
      <c r="A30" s="70" t="s">
        <v>255</v>
      </c>
      <c r="B30" s="100" t="s">
        <v>256</v>
      </c>
      <c r="C30" s="99"/>
      <c r="D30" s="99">
        <v>0</v>
      </c>
      <c r="E30" s="99">
        <v>1</v>
      </c>
      <c r="F30" s="99">
        <v>0</v>
      </c>
      <c r="G30" s="71">
        <v>107991083</v>
      </c>
      <c r="H30" s="71">
        <v>55246862</v>
      </c>
      <c r="I30" s="71">
        <v>52744221</v>
      </c>
      <c r="J30" s="71">
        <v>54623690</v>
      </c>
    </row>
    <row r="31" spans="1:10" ht="12.75" customHeight="1">
      <c r="A31" s="99" t="s">
        <v>257</v>
      </c>
      <c r="B31" s="100" t="s">
        <v>258</v>
      </c>
      <c r="C31" s="99"/>
      <c r="D31" s="99">
        <v>0</v>
      </c>
      <c r="E31" s="99">
        <v>1</v>
      </c>
      <c r="F31" s="99">
        <v>1</v>
      </c>
      <c r="G31" s="71">
        <v>86762981</v>
      </c>
      <c r="H31" s="71">
        <v>66926341</v>
      </c>
      <c r="I31" s="71">
        <v>19836640</v>
      </c>
      <c r="J31" s="71">
        <v>22106297</v>
      </c>
    </row>
    <row r="32" spans="1:10" ht="12.75" customHeight="1">
      <c r="A32" s="70" t="s">
        <v>259</v>
      </c>
      <c r="B32" s="100" t="s">
        <v>260</v>
      </c>
      <c r="C32" s="99"/>
      <c r="D32" s="99">
        <v>0</v>
      </c>
      <c r="E32" s="99">
        <v>1</v>
      </c>
      <c r="F32" s="99">
        <v>2</v>
      </c>
      <c r="G32" s="71"/>
      <c r="H32" s="71"/>
      <c r="I32" s="71"/>
      <c r="J32" s="71"/>
    </row>
    <row r="33" spans="1:10" ht="15.75" customHeight="1">
      <c r="A33" s="99" t="s">
        <v>261</v>
      </c>
      <c r="B33" s="100" t="s">
        <v>262</v>
      </c>
      <c r="C33" s="99" t="s">
        <v>263</v>
      </c>
      <c r="D33" s="99">
        <v>0</v>
      </c>
      <c r="E33" s="99">
        <v>1</v>
      </c>
      <c r="F33" s="99">
        <v>3</v>
      </c>
      <c r="G33" s="71">
        <v>60319577</v>
      </c>
      <c r="H33" s="71"/>
      <c r="I33" s="71">
        <v>60319577</v>
      </c>
      <c r="J33" s="71">
        <v>56103766</v>
      </c>
    </row>
    <row r="34" spans="1:10" ht="12.75" customHeight="1">
      <c r="A34" s="70" t="s">
        <v>264</v>
      </c>
      <c r="B34" s="98" t="s">
        <v>265</v>
      </c>
      <c r="C34" s="99"/>
      <c r="D34" s="99">
        <v>0</v>
      </c>
      <c r="E34" s="99">
        <v>1</v>
      </c>
      <c r="F34" s="99">
        <v>4</v>
      </c>
      <c r="G34" s="71"/>
      <c r="H34" s="71"/>
      <c r="I34" s="71"/>
      <c r="J34" s="71"/>
    </row>
    <row r="35" spans="1:10" ht="12.75" customHeight="1">
      <c r="A35" s="70" t="s">
        <v>266</v>
      </c>
      <c r="B35" s="98" t="s">
        <v>267</v>
      </c>
      <c r="C35" s="99"/>
      <c r="D35" s="99">
        <v>0</v>
      </c>
      <c r="E35" s="99">
        <v>1</v>
      </c>
      <c r="F35" s="99">
        <v>5</v>
      </c>
      <c r="G35" s="71"/>
      <c r="H35" s="71"/>
      <c r="I35" s="71"/>
      <c r="J35" s="71"/>
    </row>
    <row r="36" spans="1:10" ht="12.75" customHeight="1">
      <c r="A36" s="70" t="s">
        <v>268</v>
      </c>
      <c r="B36" s="100" t="s">
        <v>269</v>
      </c>
      <c r="C36" s="99"/>
      <c r="D36" s="99">
        <v>0</v>
      </c>
      <c r="E36" s="99">
        <v>1</v>
      </c>
      <c r="F36" s="99">
        <v>6</v>
      </c>
      <c r="G36" s="71"/>
      <c r="H36" s="71"/>
      <c r="I36" s="71"/>
      <c r="J36" s="71"/>
    </row>
    <row r="37" spans="1:10" ht="12.75" customHeight="1">
      <c r="A37" s="70" t="s">
        <v>270</v>
      </c>
      <c r="B37" s="100" t="s">
        <v>271</v>
      </c>
      <c r="C37" s="99"/>
      <c r="D37" s="99">
        <v>0</v>
      </c>
      <c r="E37" s="99">
        <v>1</v>
      </c>
      <c r="F37" s="99">
        <v>7</v>
      </c>
      <c r="G37" s="71"/>
      <c r="H37" s="71"/>
      <c r="I37" s="71"/>
      <c r="J37" s="71"/>
    </row>
    <row r="38" spans="1:10" ht="12.75" customHeight="1">
      <c r="A38" s="70" t="s">
        <v>272</v>
      </c>
      <c r="B38" s="100" t="s">
        <v>273</v>
      </c>
      <c r="C38" s="99"/>
      <c r="D38" s="99">
        <v>0</v>
      </c>
      <c r="E38" s="99">
        <v>1</v>
      </c>
      <c r="F38" s="99">
        <v>8</v>
      </c>
      <c r="G38" s="71"/>
      <c r="H38" s="71"/>
      <c r="I38" s="71"/>
      <c r="J38" s="71"/>
    </row>
    <row r="39" spans="1:10" ht="12.75" customHeight="1">
      <c r="A39" s="99" t="s">
        <v>274</v>
      </c>
      <c r="B39" s="100" t="s">
        <v>275</v>
      </c>
      <c r="C39" s="99"/>
      <c r="D39" s="99">
        <v>0</v>
      </c>
      <c r="E39" s="99">
        <v>1</v>
      </c>
      <c r="F39" s="99">
        <v>9</v>
      </c>
      <c r="G39" s="71"/>
      <c r="H39" s="71"/>
      <c r="I39" s="71"/>
      <c r="J39" s="71"/>
    </row>
    <row r="40" spans="1:10" ht="12.75" customHeight="1">
      <c r="A40" s="70" t="s">
        <v>276</v>
      </c>
      <c r="B40" s="98" t="s">
        <v>277</v>
      </c>
      <c r="C40" s="99"/>
      <c r="D40" s="99">
        <v>0</v>
      </c>
      <c r="E40" s="99">
        <v>2</v>
      </c>
      <c r="F40" s="99">
        <v>0</v>
      </c>
      <c r="G40" s="69">
        <v>454329</v>
      </c>
      <c r="H40" s="69"/>
      <c r="I40" s="69">
        <v>454329</v>
      </c>
      <c r="J40" s="69">
        <v>447369</v>
      </c>
    </row>
    <row r="41" spans="1:10" ht="12.75" customHeight="1">
      <c r="A41" s="70" t="s">
        <v>278</v>
      </c>
      <c r="B41" s="98" t="s">
        <v>279</v>
      </c>
      <c r="C41" s="99"/>
      <c r="D41" s="99">
        <v>0</v>
      </c>
      <c r="E41" s="99">
        <v>2</v>
      </c>
      <c r="F41" s="99">
        <v>1</v>
      </c>
      <c r="G41" s="69">
        <f>G42+G43+G44+G45+G46+G47+G48+G49</f>
        <v>10150231</v>
      </c>
      <c r="H41" s="69"/>
      <c r="I41" s="69">
        <f>I42+I43+I44+I45+I46+I47+I48+I49</f>
        <v>10150231</v>
      </c>
      <c r="J41" s="69">
        <f>J42+J43+J44+J45+J46+J47+J48+J49</f>
        <v>9650505</v>
      </c>
    </row>
    <row r="42" spans="1:10" ht="12.75" customHeight="1">
      <c r="A42" s="70" t="s">
        <v>280</v>
      </c>
      <c r="B42" s="100" t="s">
        <v>281</v>
      </c>
      <c r="C42" s="99"/>
      <c r="D42" s="99">
        <v>0</v>
      </c>
      <c r="E42" s="99">
        <v>2</v>
      </c>
      <c r="F42" s="99">
        <v>2</v>
      </c>
      <c r="G42" s="71">
        <v>3485565</v>
      </c>
      <c r="H42" s="71"/>
      <c r="I42" s="71">
        <v>3485565</v>
      </c>
      <c r="J42" s="71">
        <v>3485565</v>
      </c>
    </row>
    <row r="43" spans="1:10" ht="12.75" customHeight="1">
      <c r="A43" s="70" t="s">
        <v>282</v>
      </c>
      <c r="B43" s="100" t="s">
        <v>283</v>
      </c>
      <c r="C43" s="99"/>
      <c r="D43" s="99">
        <v>0</v>
      </c>
      <c r="E43" s="99">
        <v>2</v>
      </c>
      <c r="F43" s="99">
        <v>3</v>
      </c>
      <c r="G43" s="71">
        <v>3750858</v>
      </c>
      <c r="H43" s="71"/>
      <c r="I43" s="71">
        <v>3750858</v>
      </c>
      <c r="J43" s="71">
        <v>3750858</v>
      </c>
    </row>
    <row r="44" spans="1:10" ht="12.75" customHeight="1">
      <c r="A44" s="70" t="s">
        <v>284</v>
      </c>
      <c r="B44" s="100" t="s">
        <v>285</v>
      </c>
      <c r="C44" s="99"/>
      <c r="D44" s="99">
        <v>0</v>
      </c>
      <c r="E44" s="99">
        <v>2</v>
      </c>
      <c r="F44" s="99">
        <v>4</v>
      </c>
      <c r="G44" s="71"/>
      <c r="H44" s="71"/>
      <c r="I44" s="71"/>
      <c r="J44" s="71"/>
    </row>
    <row r="45" spans="1:10" ht="12.75" customHeight="1">
      <c r="A45" s="70" t="s">
        <v>286</v>
      </c>
      <c r="B45" s="100" t="s">
        <v>287</v>
      </c>
      <c r="C45" s="99"/>
      <c r="D45" s="99">
        <v>0</v>
      </c>
      <c r="E45" s="99">
        <v>2</v>
      </c>
      <c r="F45" s="99">
        <v>5</v>
      </c>
      <c r="G45" s="71">
        <v>1313808</v>
      </c>
      <c r="H45" s="71"/>
      <c r="I45" s="71">
        <v>1313808</v>
      </c>
      <c r="J45" s="71">
        <v>814082</v>
      </c>
    </row>
    <row r="46" spans="1:10" ht="12.75" customHeight="1">
      <c r="A46" s="70" t="s">
        <v>288</v>
      </c>
      <c r="B46" s="100" t="s">
        <v>289</v>
      </c>
      <c r="C46" s="99"/>
      <c r="D46" s="99">
        <v>0</v>
      </c>
      <c r="E46" s="99">
        <v>2</v>
      </c>
      <c r="F46" s="99">
        <v>6</v>
      </c>
      <c r="G46" s="71"/>
      <c r="H46" s="71"/>
      <c r="I46" s="71"/>
      <c r="J46" s="71"/>
    </row>
    <row r="47" spans="1:10" ht="12.75" customHeight="1">
      <c r="A47" s="70" t="s">
        <v>290</v>
      </c>
      <c r="B47" s="100" t="s">
        <v>291</v>
      </c>
      <c r="C47" s="99"/>
      <c r="D47" s="99">
        <v>0</v>
      </c>
      <c r="E47" s="99">
        <v>2</v>
      </c>
      <c r="F47" s="99">
        <v>7</v>
      </c>
      <c r="G47" s="71"/>
      <c r="H47" s="71"/>
      <c r="I47" s="71"/>
      <c r="J47" s="71"/>
    </row>
    <row r="48" spans="1:10" ht="12.75" customHeight="1">
      <c r="A48" s="70" t="s">
        <v>292</v>
      </c>
      <c r="B48" s="100" t="s">
        <v>293</v>
      </c>
      <c r="C48" s="99"/>
      <c r="D48" s="99">
        <v>0</v>
      </c>
      <c r="E48" s="99">
        <v>2</v>
      </c>
      <c r="F48" s="99">
        <v>8</v>
      </c>
      <c r="G48" s="71"/>
      <c r="H48" s="71"/>
      <c r="I48" s="71"/>
      <c r="J48" s="71"/>
    </row>
    <row r="49" spans="1:10" ht="12.75" customHeight="1">
      <c r="A49" s="70" t="s">
        <v>294</v>
      </c>
      <c r="B49" s="100" t="s">
        <v>295</v>
      </c>
      <c r="C49" s="99"/>
      <c r="D49" s="99">
        <v>0</v>
      </c>
      <c r="E49" s="99">
        <v>2</v>
      </c>
      <c r="F49" s="99">
        <v>9</v>
      </c>
      <c r="G49" s="71">
        <v>1600000</v>
      </c>
      <c r="H49" s="71"/>
      <c r="I49" s="71">
        <v>1600000</v>
      </c>
      <c r="J49" s="71">
        <v>1600000</v>
      </c>
    </row>
    <row r="50" spans="1:10" ht="12.75" customHeight="1">
      <c r="A50" s="70" t="s">
        <v>296</v>
      </c>
      <c r="B50" s="98" t="s">
        <v>297</v>
      </c>
      <c r="C50" s="99"/>
      <c r="D50" s="99">
        <v>0</v>
      </c>
      <c r="E50" s="99">
        <v>3</v>
      </c>
      <c r="F50" s="99">
        <v>0</v>
      </c>
      <c r="G50" s="69">
        <f>G51+G52</f>
        <v>130140</v>
      </c>
      <c r="H50" s="69">
        <f>H51+H52</f>
        <v>130140</v>
      </c>
      <c r="I50" s="71"/>
      <c r="J50" s="69"/>
    </row>
    <row r="51" spans="1:10" ht="12.75" customHeight="1">
      <c r="A51" s="70" t="s">
        <v>298</v>
      </c>
      <c r="B51" s="100" t="s">
        <v>299</v>
      </c>
      <c r="C51" s="99"/>
      <c r="D51" s="99">
        <v>0</v>
      </c>
      <c r="E51" s="99">
        <v>3</v>
      </c>
      <c r="F51" s="99">
        <v>1</v>
      </c>
      <c r="G51" s="71"/>
      <c r="H51" s="71"/>
      <c r="I51" s="71"/>
      <c r="J51" s="71"/>
    </row>
    <row r="52" spans="1:10" ht="12.75" customHeight="1">
      <c r="A52" s="99" t="s">
        <v>300</v>
      </c>
      <c r="B52" s="100" t="s">
        <v>301</v>
      </c>
      <c r="C52" s="99"/>
      <c r="D52" s="99">
        <v>0</v>
      </c>
      <c r="E52" s="99">
        <v>3</v>
      </c>
      <c r="F52" s="99">
        <v>2</v>
      </c>
      <c r="G52" s="71">
        <v>130140</v>
      </c>
      <c r="H52" s="71">
        <v>130140</v>
      </c>
      <c r="I52" s="71"/>
      <c r="J52" s="71"/>
    </row>
    <row r="53" spans="1:10" ht="12.75" customHeight="1">
      <c r="A53" s="99" t="s">
        <v>302</v>
      </c>
      <c r="B53" s="98" t="s">
        <v>303</v>
      </c>
      <c r="C53" s="99" t="s">
        <v>304</v>
      </c>
      <c r="D53" s="99">
        <v>0</v>
      </c>
      <c r="E53" s="99">
        <v>3</v>
      </c>
      <c r="F53" s="99">
        <v>3</v>
      </c>
      <c r="G53" s="69">
        <v>77691</v>
      </c>
      <c r="H53" s="69"/>
      <c r="I53" s="71">
        <v>77691</v>
      </c>
      <c r="J53" s="69">
        <v>85454</v>
      </c>
    </row>
    <row r="54" spans="1:10" ht="12.75" customHeight="1">
      <c r="A54" s="70" t="s">
        <v>305</v>
      </c>
      <c r="B54" s="98" t="s">
        <v>306</v>
      </c>
      <c r="C54" s="99"/>
      <c r="D54" s="99">
        <v>0</v>
      </c>
      <c r="E54" s="99">
        <v>3</v>
      </c>
      <c r="F54" s="99">
        <v>4</v>
      </c>
      <c r="G54" s="71"/>
      <c r="H54" s="71"/>
      <c r="I54" s="71"/>
      <c r="J54" s="71"/>
    </row>
    <row r="55" spans="1:10" ht="12.75" customHeight="1">
      <c r="A55" s="99"/>
      <c r="B55" s="98" t="s">
        <v>307</v>
      </c>
      <c r="C55" s="99"/>
      <c r="D55" s="99">
        <v>0</v>
      </c>
      <c r="E55" s="99">
        <v>3</v>
      </c>
      <c r="F55" s="99">
        <v>5</v>
      </c>
      <c r="G55" s="69">
        <f>G56+G63</f>
        <v>172887305</v>
      </c>
      <c r="H55" s="69">
        <f>H56+H63</f>
        <v>47068183</v>
      </c>
      <c r="I55" s="69">
        <f>I56+I63</f>
        <v>125819122</v>
      </c>
      <c r="J55" s="69">
        <f>J56+J63</f>
        <v>130610780</v>
      </c>
    </row>
    <row r="56" spans="1:10" ht="12.75" customHeight="1">
      <c r="A56" s="99" t="s">
        <v>308</v>
      </c>
      <c r="B56" s="98" t="s">
        <v>309</v>
      </c>
      <c r="C56" s="99" t="s">
        <v>310</v>
      </c>
      <c r="D56" s="99">
        <v>0</v>
      </c>
      <c r="E56" s="99">
        <v>3</v>
      </c>
      <c r="F56" s="99">
        <v>6</v>
      </c>
      <c r="G56" s="69">
        <f>G57+G58+G59+G60+G61+G62</f>
        <v>37361860</v>
      </c>
      <c r="H56" s="69">
        <f>H57+H58+H59+H60+H61+H62</f>
        <v>1745824</v>
      </c>
      <c r="I56" s="69">
        <f>I57+I58+I59+I60+I61+I62</f>
        <v>35616036</v>
      </c>
      <c r="J56" s="69">
        <f>J57+J58+J59+J60+J61+J62</f>
        <v>26983565</v>
      </c>
    </row>
    <row r="57" spans="1:10" ht="12.75" customHeight="1">
      <c r="A57" s="99">
        <v>10</v>
      </c>
      <c r="B57" s="100" t="s">
        <v>311</v>
      </c>
      <c r="C57" s="99"/>
      <c r="D57" s="99">
        <v>0</v>
      </c>
      <c r="E57" s="99">
        <v>3</v>
      </c>
      <c r="F57" s="99">
        <v>7</v>
      </c>
      <c r="G57" s="71">
        <v>17397792</v>
      </c>
      <c r="H57" s="71">
        <v>1538154</v>
      </c>
      <c r="I57" s="71">
        <v>15859638</v>
      </c>
      <c r="J57" s="71">
        <v>14800983</v>
      </c>
    </row>
    <row r="58" spans="1:10" ht="12.75" customHeight="1">
      <c r="A58" s="99">
        <v>11</v>
      </c>
      <c r="B58" s="100" t="s">
        <v>312</v>
      </c>
      <c r="C58" s="99"/>
      <c r="D58" s="99">
        <v>0</v>
      </c>
      <c r="E58" s="99">
        <v>3</v>
      </c>
      <c r="F58" s="99">
        <v>8</v>
      </c>
      <c r="G58" s="71">
        <v>2861285</v>
      </c>
      <c r="H58" s="71">
        <v>23256</v>
      </c>
      <c r="I58" s="71">
        <v>2838029</v>
      </c>
      <c r="J58" s="71">
        <v>1447330</v>
      </c>
    </row>
    <row r="59" spans="1:10" ht="12.75" customHeight="1">
      <c r="A59" s="99">
        <v>12</v>
      </c>
      <c r="B59" s="100" t="s">
        <v>313</v>
      </c>
      <c r="C59" s="99" t="s">
        <v>314</v>
      </c>
      <c r="D59" s="99">
        <v>0</v>
      </c>
      <c r="E59" s="99">
        <v>3</v>
      </c>
      <c r="F59" s="99">
        <v>9</v>
      </c>
      <c r="G59" s="71">
        <v>13137347</v>
      </c>
      <c r="H59" s="71">
        <v>184414</v>
      </c>
      <c r="I59" s="71">
        <v>12952933</v>
      </c>
      <c r="J59" s="71">
        <v>9257721</v>
      </c>
    </row>
    <row r="60" spans="1:10">
      <c r="A60" s="99">
        <v>13</v>
      </c>
      <c r="B60" s="100" t="s">
        <v>315</v>
      </c>
      <c r="C60" s="99"/>
      <c r="D60" s="99">
        <v>0</v>
      </c>
      <c r="E60" s="99">
        <v>4</v>
      </c>
      <c r="F60" s="99">
        <v>0</v>
      </c>
      <c r="G60" s="71">
        <v>885218</v>
      </c>
      <c r="H60" s="71"/>
      <c r="I60" s="71">
        <v>885218</v>
      </c>
      <c r="J60" s="71">
        <v>199106</v>
      </c>
    </row>
    <row r="61" spans="1:10" ht="12.75" customHeight="1">
      <c r="A61" s="99">
        <v>14</v>
      </c>
      <c r="B61" s="100" t="s">
        <v>316</v>
      </c>
      <c r="C61" s="99"/>
      <c r="D61" s="99">
        <v>0</v>
      </c>
      <c r="E61" s="99">
        <v>4</v>
      </c>
      <c r="F61" s="99">
        <v>1</v>
      </c>
      <c r="G61" s="71"/>
      <c r="H61" s="71"/>
      <c r="I61" s="71"/>
      <c r="J61" s="71"/>
    </row>
    <row r="62" spans="1:10">
      <c r="A62" s="99">
        <v>15</v>
      </c>
      <c r="B62" s="100" t="s">
        <v>317</v>
      </c>
      <c r="C62" s="99"/>
      <c r="D62" s="99">
        <v>0</v>
      </c>
      <c r="E62" s="99">
        <v>4</v>
      </c>
      <c r="F62" s="99">
        <v>2</v>
      </c>
      <c r="G62" s="71">
        <v>3080218</v>
      </c>
      <c r="H62" s="71"/>
      <c r="I62" s="71">
        <v>3080218</v>
      </c>
      <c r="J62" s="71">
        <v>1278425</v>
      </c>
    </row>
    <row r="63" spans="1:10" ht="27" customHeight="1">
      <c r="A63" s="99"/>
      <c r="B63" s="98" t="s">
        <v>318</v>
      </c>
      <c r="C63" s="99"/>
      <c r="D63" s="99">
        <v>0</v>
      </c>
      <c r="E63" s="99">
        <v>4</v>
      </c>
      <c r="F63" s="99">
        <v>3</v>
      </c>
      <c r="G63" s="69">
        <f>G64+G67+G73+G81+G82</f>
        <v>135525445</v>
      </c>
      <c r="H63" s="69">
        <f>H64+H67+H73+H81+H82</f>
        <v>45322359</v>
      </c>
      <c r="I63" s="69">
        <f>I64+I67+I73+I81+I82</f>
        <v>90203086</v>
      </c>
      <c r="J63" s="69">
        <f>J64+J67+J73+J81+J82</f>
        <v>103627215</v>
      </c>
    </row>
    <row r="64" spans="1:10" ht="12.75" customHeight="1">
      <c r="A64" s="99">
        <v>20</v>
      </c>
      <c r="B64" s="100" t="s">
        <v>319</v>
      </c>
      <c r="C64" s="99" t="s">
        <v>320</v>
      </c>
      <c r="D64" s="99">
        <v>0</v>
      </c>
      <c r="E64" s="99">
        <v>4</v>
      </c>
      <c r="F64" s="99">
        <v>4</v>
      </c>
      <c r="G64" s="69">
        <f>G65+G66</f>
        <v>3124139</v>
      </c>
      <c r="H64" s="69"/>
      <c r="I64" s="69">
        <f>I65+I66</f>
        <v>3124139</v>
      </c>
      <c r="J64" s="69">
        <f>J65+J66</f>
        <v>9541109</v>
      </c>
    </row>
    <row r="65" spans="1:10">
      <c r="A65" s="101" t="s">
        <v>321</v>
      </c>
      <c r="B65" s="100" t="s">
        <v>322</v>
      </c>
      <c r="C65" s="99"/>
      <c r="D65" s="99">
        <v>0</v>
      </c>
      <c r="E65" s="99">
        <v>4</v>
      </c>
      <c r="F65" s="99">
        <v>5</v>
      </c>
      <c r="G65" s="71">
        <v>3124139</v>
      </c>
      <c r="H65" s="71"/>
      <c r="I65" s="71">
        <v>3124139</v>
      </c>
      <c r="J65" s="71">
        <v>9541109</v>
      </c>
    </row>
    <row r="66" spans="1:10" ht="12.75" customHeight="1">
      <c r="A66" s="99">
        <v>207</v>
      </c>
      <c r="B66" s="100" t="s">
        <v>323</v>
      </c>
      <c r="C66" s="99"/>
      <c r="D66" s="99">
        <v>0</v>
      </c>
      <c r="E66" s="99">
        <v>4</v>
      </c>
      <c r="F66" s="99">
        <v>6</v>
      </c>
      <c r="G66" s="71"/>
      <c r="H66" s="71"/>
      <c r="I66" s="71"/>
      <c r="J66" s="71"/>
    </row>
    <row r="67" spans="1:10" ht="12.75" customHeight="1">
      <c r="A67" s="99" t="s">
        <v>324</v>
      </c>
      <c r="B67" s="100" t="s">
        <v>325</v>
      </c>
      <c r="C67" s="99" t="s">
        <v>326</v>
      </c>
      <c r="D67" s="99">
        <v>0</v>
      </c>
      <c r="E67" s="99">
        <v>4</v>
      </c>
      <c r="F67" s="99">
        <v>7</v>
      </c>
      <c r="G67" s="69">
        <f>G68+G69+G70+G71+G72</f>
        <v>126677524</v>
      </c>
      <c r="H67" s="69">
        <f>H68+H69+H70+H71+H72</f>
        <v>45272359</v>
      </c>
      <c r="I67" s="69">
        <f>I68+I69+I70+I71+I72</f>
        <v>81405165</v>
      </c>
      <c r="J67" s="69">
        <f>J68+J69+J70+J71+J72</f>
        <v>79663016</v>
      </c>
    </row>
    <row r="68" spans="1:10" ht="12.75" customHeight="1">
      <c r="A68" s="99">
        <v>210</v>
      </c>
      <c r="B68" s="100" t="s">
        <v>327</v>
      </c>
      <c r="C68" s="99"/>
      <c r="D68" s="99">
        <v>0</v>
      </c>
      <c r="E68" s="99">
        <v>4</v>
      </c>
      <c r="F68" s="99">
        <v>8</v>
      </c>
      <c r="G68" s="71"/>
      <c r="H68" s="71"/>
      <c r="I68" s="71"/>
      <c r="J68" s="71"/>
    </row>
    <row r="69" spans="1:10" ht="12.75" customHeight="1">
      <c r="A69" s="99">
        <v>211</v>
      </c>
      <c r="B69" s="100" t="s">
        <v>328</v>
      </c>
      <c r="C69" s="99" t="s">
        <v>329</v>
      </c>
      <c r="D69" s="99">
        <v>0</v>
      </c>
      <c r="E69" s="99">
        <v>4</v>
      </c>
      <c r="F69" s="99">
        <v>9</v>
      </c>
      <c r="G69" s="71">
        <v>30843130</v>
      </c>
      <c r="H69" s="71">
        <v>2449944</v>
      </c>
      <c r="I69" s="71">
        <v>28393186</v>
      </c>
      <c r="J69" s="71">
        <v>20616141</v>
      </c>
    </row>
    <row r="70" spans="1:10" ht="12.75" customHeight="1">
      <c r="A70" s="99">
        <v>212</v>
      </c>
      <c r="B70" s="100" t="s">
        <v>330</v>
      </c>
      <c r="C70" s="99" t="s">
        <v>331</v>
      </c>
      <c r="D70" s="99">
        <v>0</v>
      </c>
      <c r="E70" s="99">
        <v>5</v>
      </c>
      <c r="F70" s="99">
        <v>0</v>
      </c>
      <c r="G70" s="71">
        <v>59094743</v>
      </c>
      <c r="H70" s="71">
        <v>9783155</v>
      </c>
      <c r="I70" s="71">
        <v>49311588</v>
      </c>
      <c r="J70" s="71">
        <v>56172560</v>
      </c>
    </row>
    <row r="71" spans="1:10" ht="12.75" customHeight="1">
      <c r="A71" s="99">
        <v>22</v>
      </c>
      <c r="B71" s="100" t="s">
        <v>332</v>
      </c>
      <c r="C71" s="99"/>
      <c r="D71" s="99">
        <v>0</v>
      </c>
      <c r="E71" s="99">
        <v>5</v>
      </c>
      <c r="F71" s="99">
        <v>1</v>
      </c>
      <c r="G71" s="71"/>
      <c r="H71" s="71"/>
      <c r="I71" s="71"/>
      <c r="J71" s="71"/>
    </row>
    <row r="72" spans="1:10" ht="12.75" customHeight="1">
      <c r="A72" s="99">
        <v>23</v>
      </c>
      <c r="B72" s="100" t="s">
        <v>333</v>
      </c>
      <c r="C72" s="99"/>
      <c r="D72" s="99">
        <v>0</v>
      </c>
      <c r="E72" s="99">
        <v>5</v>
      </c>
      <c r="F72" s="99">
        <v>2</v>
      </c>
      <c r="G72" s="71">
        <v>36739651</v>
      </c>
      <c r="H72" s="71">
        <v>33039260</v>
      </c>
      <c r="I72" s="71">
        <v>3700391</v>
      </c>
      <c r="J72" s="71">
        <v>2874315</v>
      </c>
    </row>
    <row r="73" spans="1:10" ht="12.75" customHeight="1">
      <c r="A73" s="99">
        <v>24</v>
      </c>
      <c r="B73" s="100" t="s">
        <v>334</v>
      </c>
      <c r="C73" s="99" t="s">
        <v>326</v>
      </c>
      <c r="D73" s="99">
        <v>0</v>
      </c>
      <c r="E73" s="99">
        <v>5</v>
      </c>
      <c r="F73" s="99">
        <v>3</v>
      </c>
      <c r="G73" s="69">
        <f>G74+G75+G76+G77+G78+G79+G80</f>
        <v>4253566</v>
      </c>
      <c r="H73" s="69">
        <f>H74+H75+H76+H77+H78+H79+H80</f>
        <v>50000</v>
      </c>
      <c r="I73" s="69">
        <f>I74+I75+I76+I77+I78+I79+I80</f>
        <v>4203566</v>
      </c>
      <c r="J73" s="69">
        <f>J74+J75+J76+J77+J78+J79+J80</f>
        <v>7112091</v>
      </c>
    </row>
    <row r="74" spans="1:10" ht="12.75" customHeight="1">
      <c r="A74" s="99">
        <v>240</v>
      </c>
      <c r="B74" s="100" t="s">
        <v>335</v>
      </c>
      <c r="C74" s="99"/>
      <c r="D74" s="99">
        <v>0</v>
      </c>
      <c r="E74" s="99">
        <v>5</v>
      </c>
      <c r="F74" s="99">
        <v>4</v>
      </c>
      <c r="G74" s="71"/>
      <c r="H74" s="71"/>
      <c r="I74" s="71"/>
      <c r="J74" s="71"/>
    </row>
    <row r="75" spans="1:10" ht="12.75" customHeight="1">
      <c r="A75" s="99">
        <v>241</v>
      </c>
      <c r="B75" s="100" t="s">
        <v>336</v>
      </c>
      <c r="C75" s="99"/>
      <c r="D75" s="99">
        <v>0</v>
      </c>
      <c r="E75" s="99">
        <v>5</v>
      </c>
      <c r="F75" s="99">
        <v>5</v>
      </c>
      <c r="G75" s="71">
        <v>4178914</v>
      </c>
      <c r="H75" s="71">
        <v>50000</v>
      </c>
      <c r="I75" s="71">
        <v>4128914</v>
      </c>
      <c r="J75" s="71">
        <v>7040223</v>
      </c>
    </row>
    <row r="76" spans="1:10" ht="12.75" customHeight="1">
      <c r="A76" s="99">
        <v>242</v>
      </c>
      <c r="B76" s="100" t="s">
        <v>337</v>
      </c>
      <c r="C76" s="99"/>
      <c r="D76" s="99">
        <v>0</v>
      </c>
      <c r="E76" s="99">
        <v>5</v>
      </c>
      <c r="F76" s="99">
        <v>6</v>
      </c>
      <c r="G76" s="71"/>
      <c r="H76" s="71"/>
      <c r="I76" s="71"/>
      <c r="J76" s="71"/>
    </row>
    <row r="77" spans="1:10" ht="12.75" customHeight="1">
      <c r="A77" s="99" t="s">
        <v>338</v>
      </c>
      <c r="B77" s="100" t="s">
        <v>339</v>
      </c>
      <c r="C77" s="99"/>
      <c r="D77" s="99">
        <v>0</v>
      </c>
      <c r="E77" s="99">
        <v>5</v>
      </c>
      <c r="F77" s="99">
        <v>7</v>
      </c>
      <c r="G77" s="71"/>
      <c r="H77" s="71"/>
      <c r="I77" s="71"/>
      <c r="J77" s="71"/>
    </row>
    <row r="78" spans="1:10" ht="12.75" customHeight="1">
      <c r="A78" s="99">
        <v>245</v>
      </c>
      <c r="B78" s="100" t="s">
        <v>340</v>
      </c>
      <c r="C78" s="99"/>
      <c r="D78" s="99">
        <v>0</v>
      </c>
      <c r="E78" s="99">
        <v>5</v>
      </c>
      <c r="F78" s="99">
        <v>8</v>
      </c>
      <c r="G78" s="71"/>
      <c r="H78" s="71"/>
      <c r="I78" s="71"/>
      <c r="J78" s="71"/>
    </row>
    <row r="79" spans="1:10" ht="12.75" customHeight="1">
      <c r="A79" s="99">
        <v>246</v>
      </c>
      <c r="B79" s="100" t="s">
        <v>341</v>
      </c>
      <c r="C79" s="99"/>
      <c r="D79" s="99">
        <v>0</v>
      </c>
      <c r="E79" s="99">
        <v>5</v>
      </c>
      <c r="F79" s="99">
        <v>9</v>
      </c>
      <c r="G79" s="71"/>
      <c r="H79" s="71"/>
      <c r="I79" s="71"/>
      <c r="J79" s="71"/>
    </row>
    <row r="80" spans="1:10" ht="12.75" customHeight="1">
      <c r="A80" s="99">
        <v>248</v>
      </c>
      <c r="B80" s="100" t="s">
        <v>342</v>
      </c>
      <c r="C80" s="99"/>
      <c r="D80" s="99">
        <v>0</v>
      </c>
      <c r="E80" s="99">
        <v>6</v>
      </c>
      <c r="F80" s="99">
        <v>0</v>
      </c>
      <c r="G80" s="71">
        <v>74652</v>
      </c>
      <c r="H80" s="71"/>
      <c r="I80" s="71">
        <v>74652</v>
      </c>
      <c r="J80" s="71">
        <v>71868</v>
      </c>
    </row>
    <row r="81" spans="1:11" ht="12.75" customHeight="1">
      <c r="A81" s="99">
        <v>27</v>
      </c>
      <c r="B81" s="100" t="s">
        <v>343</v>
      </c>
      <c r="C81" s="99"/>
      <c r="D81" s="99">
        <v>0</v>
      </c>
      <c r="E81" s="99">
        <v>6</v>
      </c>
      <c r="F81" s="99">
        <v>1</v>
      </c>
      <c r="G81" s="69">
        <v>706138</v>
      </c>
      <c r="H81" s="69"/>
      <c r="I81" s="71">
        <v>706138</v>
      </c>
      <c r="J81" s="69">
        <v>6779294</v>
      </c>
    </row>
    <row r="82" spans="1:11" ht="12.75" customHeight="1">
      <c r="A82" s="99" t="s">
        <v>344</v>
      </c>
      <c r="B82" s="100" t="s">
        <v>345</v>
      </c>
      <c r="C82" s="99" t="s">
        <v>304</v>
      </c>
      <c r="D82" s="99">
        <v>0</v>
      </c>
      <c r="E82" s="99">
        <v>6</v>
      </c>
      <c r="F82" s="99">
        <v>2</v>
      </c>
      <c r="G82" s="69">
        <v>764078</v>
      </c>
      <c r="H82" s="69"/>
      <c r="I82" s="69">
        <v>764078</v>
      </c>
      <c r="J82" s="69">
        <v>531705</v>
      </c>
    </row>
    <row r="83" spans="1:11" ht="12.75" customHeight="1">
      <c r="A83" s="99">
        <v>288</v>
      </c>
      <c r="B83" s="98" t="s">
        <v>346</v>
      </c>
      <c r="C83" s="99"/>
      <c r="D83" s="99">
        <v>0</v>
      </c>
      <c r="E83" s="99">
        <v>6</v>
      </c>
      <c r="F83" s="99">
        <v>3</v>
      </c>
      <c r="G83" s="69">
        <v>762668</v>
      </c>
      <c r="H83" s="69"/>
      <c r="I83" s="69">
        <v>762668</v>
      </c>
      <c r="J83" s="69">
        <v>762668</v>
      </c>
    </row>
    <row r="84" spans="1:11" ht="12.75" customHeight="1">
      <c r="A84" s="99">
        <v>290</v>
      </c>
      <c r="B84" s="98" t="s">
        <v>347</v>
      </c>
      <c r="C84" s="99"/>
      <c r="D84" s="99">
        <v>0</v>
      </c>
      <c r="E84" s="99">
        <v>6</v>
      </c>
      <c r="F84" s="99">
        <v>4</v>
      </c>
      <c r="G84" s="71"/>
      <c r="H84" s="71"/>
      <c r="I84" s="71"/>
      <c r="J84" s="71"/>
    </row>
    <row r="85" spans="1:11" ht="12.75" customHeight="1">
      <c r="A85" s="99"/>
      <c r="B85" s="98" t="s">
        <v>348</v>
      </c>
      <c r="C85" s="99"/>
      <c r="D85" s="99">
        <v>0</v>
      </c>
      <c r="E85" s="99">
        <v>6</v>
      </c>
      <c r="F85" s="99">
        <v>5</v>
      </c>
      <c r="G85" s="69">
        <f>G21+G54+G55+G83+G84</f>
        <v>491306551</v>
      </c>
      <c r="H85" s="69">
        <f>H21+H54+H55+H83+H84</f>
        <v>181756568</v>
      </c>
      <c r="I85" s="69">
        <f>I21+I54+I55+I83+I84</f>
        <v>309549983</v>
      </c>
      <c r="J85" s="69">
        <f>J21+J54+J55+J83+J84</f>
        <v>307730682</v>
      </c>
    </row>
    <row r="86" spans="1:11" ht="12.75" customHeight="1">
      <c r="A86" s="99">
        <v>88</v>
      </c>
      <c r="B86" s="100" t="s">
        <v>349</v>
      </c>
      <c r="C86" s="99"/>
      <c r="D86" s="99">
        <v>0</v>
      </c>
      <c r="E86" s="99">
        <v>6</v>
      </c>
      <c r="F86" s="99">
        <v>6</v>
      </c>
      <c r="G86" s="72">
        <v>757533</v>
      </c>
      <c r="H86" s="72"/>
      <c r="I86" s="72">
        <v>757533</v>
      </c>
      <c r="J86" s="72">
        <v>796987</v>
      </c>
    </row>
    <row r="87" spans="1:11" ht="12.75" customHeight="1">
      <c r="A87" s="99"/>
      <c r="B87" s="100" t="s">
        <v>350</v>
      </c>
      <c r="C87" s="99"/>
      <c r="D87" s="99">
        <v>0</v>
      </c>
      <c r="E87" s="99">
        <v>6</v>
      </c>
      <c r="F87" s="99">
        <v>7</v>
      </c>
      <c r="G87" s="69">
        <f>G85+G86</f>
        <v>492064084</v>
      </c>
      <c r="H87" s="69">
        <f>H85+H86</f>
        <v>181756568</v>
      </c>
      <c r="I87" s="69">
        <f>I85+I86</f>
        <v>310307516</v>
      </c>
      <c r="J87" s="69">
        <f>J85+J86</f>
        <v>308527669</v>
      </c>
    </row>
    <row r="88" spans="1:11" ht="12.75" customHeight="1">
      <c r="A88" s="99"/>
      <c r="B88" s="100"/>
      <c r="C88" s="99"/>
      <c r="D88" s="99"/>
      <c r="E88" s="99"/>
      <c r="F88" s="99"/>
      <c r="G88" s="71"/>
      <c r="H88" s="71"/>
      <c r="I88" s="71"/>
      <c r="J88" s="71"/>
    </row>
    <row r="89" spans="1:11" ht="13.5" customHeight="1">
      <c r="A89" s="99"/>
      <c r="B89" s="73" t="s">
        <v>351</v>
      </c>
      <c r="C89" s="99"/>
      <c r="D89" s="140"/>
      <c r="E89" s="140"/>
      <c r="F89" s="140"/>
      <c r="G89" s="209" t="s">
        <v>352</v>
      </c>
      <c r="H89" s="210"/>
      <c r="I89" s="211"/>
      <c r="J89" s="74" t="s">
        <v>353</v>
      </c>
    </row>
    <row r="90" spans="1:11" ht="13.5" customHeight="1">
      <c r="A90" s="75">
        <v>1</v>
      </c>
      <c r="B90" s="75">
        <v>2</v>
      </c>
      <c r="C90" s="75">
        <v>3</v>
      </c>
      <c r="D90" s="212">
        <v>4</v>
      </c>
      <c r="E90" s="213"/>
      <c r="F90" s="214"/>
      <c r="G90" s="209">
        <v>5</v>
      </c>
      <c r="H90" s="215"/>
      <c r="I90" s="216"/>
      <c r="J90" s="74">
        <v>6</v>
      </c>
      <c r="K90" s="104"/>
    </row>
    <row r="91" spans="1:11" ht="26.25">
      <c r="A91" s="99"/>
      <c r="B91" s="73" t="s">
        <v>354</v>
      </c>
      <c r="C91" s="99" t="s">
        <v>355</v>
      </c>
      <c r="D91" s="99">
        <v>1</v>
      </c>
      <c r="E91" s="99">
        <v>0</v>
      </c>
      <c r="F91" s="99">
        <v>1</v>
      </c>
      <c r="G91" s="181">
        <f>G92-G99+G100+G101+G104+G105-G106+G107-G112-G117</f>
        <v>179225253</v>
      </c>
      <c r="H91" s="182"/>
      <c r="I91" s="183"/>
      <c r="J91" s="76">
        <f>J92-J99+J100+J101+J104+J105-J106+J107-J112-J117</f>
        <v>178345993</v>
      </c>
      <c r="K91" s="88"/>
    </row>
    <row r="92" spans="1:11" ht="13.5" customHeight="1">
      <c r="A92" s="99">
        <v>30</v>
      </c>
      <c r="B92" s="73" t="s">
        <v>356</v>
      </c>
      <c r="C92" s="99"/>
      <c r="D92" s="99">
        <v>1</v>
      </c>
      <c r="E92" s="99">
        <v>0</v>
      </c>
      <c r="F92" s="99">
        <v>2</v>
      </c>
      <c r="G92" s="181">
        <f>G93+G94+G95+G96+G97+G98</f>
        <v>90376870</v>
      </c>
      <c r="H92" s="182"/>
      <c r="I92" s="183"/>
      <c r="J92" s="76">
        <f>J93+J94+J95+J96+J97+J98</f>
        <v>90376870</v>
      </c>
    </row>
    <row r="93" spans="1:11" ht="12.75" customHeight="1">
      <c r="A93" s="99">
        <v>300</v>
      </c>
      <c r="B93" s="101" t="s">
        <v>357</v>
      </c>
      <c r="C93" s="99"/>
      <c r="D93" s="99">
        <v>1</v>
      </c>
      <c r="E93" s="99">
        <v>0</v>
      </c>
      <c r="F93" s="99">
        <v>3</v>
      </c>
      <c r="G93" s="202">
        <v>90376870</v>
      </c>
      <c r="H93" s="203"/>
      <c r="I93" s="204"/>
      <c r="J93" s="38">
        <v>90376870</v>
      </c>
    </row>
    <row r="94" spans="1:11" ht="25.5" customHeight="1">
      <c r="A94" s="99">
        <v>302</v>
      </c>
      <c r="B94" s="101" t="s">
        <v>358</v>
      </c>
      <c r="C94" s="99"/>
      <c r="D94" s="99">
        <v>1</v>
      </c>
      <c r="E94" s="99">
        <v>0</v>
      </c>
      <c r="F94" s="99">
        <v>4</v>
      </c>
      <c r="G94" s="193"/>
      <c r="H94" s="194"/>
      <c r="I94" s="195"/>
      <c r="J94" s="77"/>
    </row>
    <row r="95" spans="1:11" ht="12.75" customHeight="1">
      <c r="A95" s="99">
        <v>303</v>
      </c>
      <c r="B95" s="101" t="s">
        <v>359</v>
      </c>
      <c r="C95" s="99"/>
      <c r="D95" s="99">
        <v>1</v>
      </c>
      <c r="E95" s="99">
        <v>0</v>
      </c>
      <c r="F95" s="99">
        <v>5</v>
      </c>
      <c r="G95" s="193"/>
      <c r="H95" s="194"/>
      <c r="I95" s="195"/>
      <c r="J95" s="77"/>
    </row>
    <row r="96" spans="1:11" ht="12.75" customHeight="1">
      <c r="A96" s="99">
        <v>304</v>
      </c>
      <c r="B96" s="101" t="s">
        <v>360</v>
      </c>
      <c r="C96" s="99"/>
      <c r="D96" s="99">
        <v>1</v>
      </c>
      <c r="E96" s="99">
        <v>0</v>
      </c>
      <c r="F96" s="99">
        <v>6</v>
      </c>
      <c r="G96" s="193"/>
      <c r="H96" s="194"/>
      <c r="I96" s="195"/>
      <c r="J96" s="77"/>
    </row>
    <row r="97" spans="1:10" ht="12.75" customHeight="1">
      <c r="A97" s="99">
        <v>305</v>
      </c>
      <c r="B97" s="101" t="s">
        <v>361</v>
      </c>
      <c r="C97" s="99"/>
      <c r="D97" s="99">
        <v>1</v>
      </c>
      <c r="E97" s="99">
        <v>0</v>
      </c>
      <c r="F97" s="99">
        <v>7</v>
      </c>
      <c r="G97" s="193"/>
      <c r="H97" s="194"/>
      <c r="I97" s="195"/>
      <c r="J97" s="77"/>
    </row>
    <row r="98" spans="1:10" ht="12.75" customHeight="1">
      <c r="A98" s="99">
        <v>309</v>
      </c>
      <c r="B98" s="101" t="s">
        <v>362</v>
      </c>
      <c r="C98" s="99"/>
      <c r="D98" s="99">
        <v>1</v>
      </c>
      <c r="E98" s="99">
        <v>0</v>
      </c>
      <c r="F98" s="99">
        <v>8</v>
      </c>
      <c r="G98" s="193"/>
      <c r="H98" s="194"/>
      <c r="I98" s="195"/>
      <c r="J98" s="77"/>
    </row>
    <row r="99" spans="1:10" ht="13.5" customHeight="1">
      <c r="A99" s="99">
        <v>31</v>
      </c>
      <c r="B99" s="73" t="s">
        <v>363</v>
      </c>
      <c r="C99" s="99"/>
      <c r="D99" s="99">
        <v>1</v>
      </c>
      <c r="E99" s="99">
        <v>0</v>
      </c>
      <c r="F99" s="99">
        <v>9</v>
      </c>
      <c r="G99" s="193"/>
      <c r="H99" s="194"/>
      <c r="I99" s="195"/>
      <c r="J99" s="77"/>
    </row>
    <row r="100" spans="1:10" ht="13.5" customHeight="1">
      <c r="A100" s="99">
        <v>320</v>
      </c>
      <c r="B100" s="73" t="s">
        <v>364</v>
      </c>
      <c r="C100" s="99"/>
      <c r="D100" s="99">
        <v>1</v>
      </c>
      <c r="E100" s="99">
        <v>1</v>
      </c>
      <c r="F100" s="99">
        <v>0</v>
      </c>
      <c r="G100" s="184">
        <v>8561079</v>
      </c>
      <c r="H100" s="185"/>
      <c r="I100" s="186"/>
      <c r="J100" s="76">
        <v>8545159</v>
      </c>
    </row>
    <row r="101" spans="1:10" ht="13.5" customHeight="1">
      <c r="A101" s="99"/>
      <c r="B101" s="73" t="s">
        <v>365</v>
      </c>
      <c r="C101" s="99"/>
      <c r="D101" s="99">
        <v>1</v>
      </c>
      <c r="E101" s="99">
        <v>1</v>
      </c>
      <c r="F101" s="99">
        <v>1</v>
      </c>
      <c r="G101" s="181">
        <f>G102+G103</f>
        <v>45821040</v>
      </c>
      <c r="H101" s="182"/>
      <c r="I101" s="183"/>
      <c r="J101" s="76">
        <f>J102+J103</f>
        <v>45821040</v>
      </c>
    </row>
    <row r="102" spans="1:10" ht="12.75" customHeight="1">
      <c r="A102" s="99">
        <v>321</v>
      </c>
      <c r="B102" s="101" t="s">
        <v>366</v>
      </c>
      <c r="C102" s="99"/>
      <c r="D102" s="99">
        <v>1</v>
      </c>
      <c r="E102" s="99">
        <v>1</v>
      </c>
      <c r="F102" s="99">
        <v>2</v>
      </c>
      <c r="G102" s="190">
        <v>45821040</v>
      </c>
      <c r="H102" s="191"/>
      <c r="I102" s="192"/>
      <c r="J102" s="77">
        <v>45821040</v>
      </c>
    </row>
    <row r="103" spans="1:10" ht="25.5" customHeight="1">
      <c r="A103" s="99">
        <v>322</v>
      </c>
      <c r="B103" s="101" t="s">
        <v>367</v>
      </c>
      <c r="C103" s="99"/>
      <c r="D103" s="99">
        <v>1</v>
      </c>
      <c r="E103" s="99">
        <v>1</v>
      </c>
      <c r="F103" s="99">
        <v>3</v>
      </c>
      <c r="G103" s="193"/>
      <c r="H103" s="194"/>
      <c r="I103" s="195"/>
      <c r="J103" s="77"/>
    </row>
    <row r="104" spans="1:10" ht="25.5" customHeight="1">
      <c r="A104" s="99" t="s">
        <v>368</v>
      </c>
      <c r="B104" s="73" t="s">
        <v>369</v>
      </c>
      <c r="C104" s="99"/>
      <c r="D104" s="99">
        <v>1</v>
      </c>
      <c r="E104" s="99">
        <v>1</v>
      </c>
      <c r="F104" s="99">
        <v>4</v>
      </c>
      <c r="G104" s="193"/>
      <c r="H104" s="194"/>
      <c r="I104" s="195"/>
      <c r="J104" s="77"/>
    </row>
    <row r="105" spans="1:10" ht="25.5" customHeight="1">
      <c r="A105" s="99" t="s">
        <v>368</v>
      </c>
      <c r="B105" s="73" t="s">
        <v>370</v>
      </c>
      <c r="C105" s="99"/>
      <c r="D105" s="99">
        <v>1</v>
      </c>
      <c r="E105" s="99">
        <v>1</v>
      </c>
      <c r="F105" s="99">
        <v>5</v>
      </c>
      <c r="G105" s="193"/>
      <c r="H105" s="194"/>
      <c r="I105" s="195"/>
      <c r="J105" s="77"/>
    </row>
    <row r="106" spans="1:10" ht="25.5" customHeight="1">
      <c r="A106" s="99" t="s">
        <v>368</v>
      </c>
      <c r="B106" s="73" t="s">
        <v>371</v>
      </c>
      <c r="C106" s="99"/>
      <c r="D106" s="99">
        <v>1</v>
      </c>
      <c r="E106" s="99">
        <v>1</v>
      </c>
      <c r="F106" s="99">
        <v>6</v>
      </c>
      <c r="G106" s="193"/>
      <c r="H106" s="194"/>
      <c r="I106" s="195"/>
      <c r="J106" s="77"/>
    </row>
    <row r="107" spans="1:10" ht="13.5" customHeight="1">
      <c r="A107" s="99">
        <v>34</v>
      </c>
      <c r="B107" s="73" t="s">
        <v>372</v>
      </c>
      <c r="C107" s="99"/>
      <c r="D107" s="99">
        <v>1</v>
      </c>
      <c r="E107" s="99">
        <v>1</v>
      </c>
      <c r="F107" s="99">
        <v>7</v>
      </c>
      <c r="G107" s="181">
        <f>G108+G109+G110+G111</f>
        <v>34511263</v>
      </c>
      <c r="H107" s="182"/>
      <c r="I107" s="183"/>
      <c r="J107" s="76">
        <f>J108+J109+J110+J111</f>
        <v>33953217</v>
      </c>
    </row>
    <row r="108" spans="1:10" ht="12.75" customHeight="1">
      <c r="A108" s="99">
        <v>340</v>
      </c>
      <c r="B108" s="101" t="s">
        <v>373</v>
      </c>
      <c r="C108" s="99"/>
      <c r="D108" s="99">
        <v>1</v>
      </c>
      <c r="E108" s="99">
        <v>1</v>
      </c>
      <c r="F108" s="99">
        <v>8</v>
      </c>
      <c r="G108" s="196">
        <v>28299768</v>
      </c>
      <c r="H108" s="197"/>
      <c r="I108" s="198"/>
      <c r="J108" s="77">
        <v>20987842</v>
      </c>
    </row>
    <row r="109" spans="1:10" ht="12.75" customHeight="1">
      <c r="A109" s="99">
        <v>341</v>
      </c>
      <c r="B109" s="101" t="s">
        <v>374</v>
      </c>
      <c r="C109" s="99"/>
      <c r="D109" s="99">
        <v>1</v>
      </c>
      <c r="E109" s="99">
        <v>1</v>
      </c>
      <c r="F109" s="99">
        <v>9</v>
      </c>
      <c r="G109" s="190">
        <v>6211495</v>
      </c>
      <c r="H109" s="191"/>
      <c r="I109" s="192"/>
      <c r="J109" s="77">
        <v>12965375</v>
      </c>
    </row>
    <row r="110" spans="1:10" ht="25.5" customHeight="1">
      <c r="A110" s="99">
        <v>342</v>
      </c>
      <c r="B110" s="101" t="s">
        <v>375</v>
      </c>
      <c r="C110" s="99"/>
      <c r="D110" s="99">
        <v>1</v>
      </c>
      <c r="E110" s="99">
        <v>2</v>
      </c>
      <c r="F110" s="99">
        <v>0</v>
      </c>
      <c r="G110" s="193"/>
      <c r="H110" s="194"/>
      <c r="I110" s="195"/>
      <c r="J110" s="77"/>
    </row>
    <row r="111" spans="1:10" ht="25.5" customHeight="1">
      <c r="A111" s="99">
        <v>343</v>
      </c>
      <c r="B111" s="101" t="s">
        <v>376</v>
      </c>
      <c r="C111" s="99"/>
      <c r="D111" s="99">
        <v>1</v>
      </c>
      <c r="E111" s="99">
        <v>2</v>
      </c>
      <c r="F111" s="99">
        <v>1</v>
      </c>
      <c r="G111" s="193"/>
      <c r="H111" s="194"/>
      <c r="I111" s="195"/>
      <c r="J111" s="77"/>
    </row>
    <row r="112" spans="1:10" ht="27" customHeight="1">
      <c r="A112" s="99">
        <v>35</v>
      </c>
      <c r="B112" s="73" t="s">
        <v>377</v>
      </c>
      <c r="C112" s="99"/>
      <c r="D112" s="99">
        <v>1</v>
      </c>
      <c r="E112" s="99">
        <v>2</v>
      </c>
      <c r="F112" s="99">
        <v>2</v>
      </c>
      <c r="G112" s="199">
        <f>G113+G114+G115+G116</f>
        <v>0</v>
      </c>
      <c r="H112" s="200"/>
      <c r="I112" s="201"/>
      <c r="J112" s="76">
        <f>J113+J114+J115+J116</f>
        <v>0</v>
      </c>
    </row>
    <row r="113" spans="1:10" ht="25.5" customHeight="1">
      <c r="A113" s="99">
        <v>350</v>
      </c>
      <c r="B113" s="101" t="s">
        <v>378</v>
      </c>
      <c r="C113" s="99"/>
      <c r="D113" s="99">
        <v>1</v>
      </c>
      <c r="E113" s="99">
        <v>2</v>
      </c>
      <c r="F113" s="99">
        <v>3</v>
      </c>
      <c r="G113" s="193"/>
      <c r="H113" s="194"/>
      <c r="I113" s="195"/>
      <c r="J113" s="77"/>
    </row>
    <row r="114" spans="1:10" ht="25.5" customHeight="1">
      <c r="A114" s="99">
        <v>351</v>
      </c>
      <c r="B114" s="101" t="s">
        <v>379</v>
      </c>
      <c r="C114" s="99"/>
      <c r="D114" s="99">
        <v>1</v>
      </c>
      <c r="E114" s="99">
        <v>2</v>
      </c>
      <c r="F114" s="99">
        <v>4</v>
      </c>
      <c r="G114" s="193"/>
      <c r="H114" s="194"/>
      <c r="I114" s="195"/>
      <c r="J114" s="77"/>
    </row>
    <row r="115" spans="1:10" ht="25.5" customHeight="1">
      <c r="A115" s="99">
        <v>352</v>
      </c>
      <c r="B115" s="101" t="s">
        <v>380</v>
      </c>
      <c r="C115" s="99"/>
      <c r="D115" s="99">
        <v>1</v>
      </c>
      <c r="E115" s="99">
        <v>2</v>
      </c>
      <c r="F115" s="99">
        <v>5</v>
      </c>
      <c r="G115" s="193"/>
      <c r="H115" s="194"/>
      <c r="I115" s="195"/>
      <c r="J115" s="77"/>
    </row>
    <row r="116" spans="1:10" ht="25.5" customHeight="1">
      <c r="A116" s="99">
        <v>353</v>
      </c>
      <c r="B116" s="101" t="s">
        <v>381</v>
      </c>
      <c r="C116" s="99"/>
      <c r="D116" s="99">
        <v>1</v>
      </c>
      <c r="E116" s="99">
        <v>2</v>
      </c>
      <c r="F116" s="99">
        <v>6</v>
      </c>
      <c r="G116" s="193"/>
      <c r="H116" s="194"/>
      <c r="I116" s="195"/>
      <c r="J116" s="77"/>
    </row>
    <row r="117" spans="1:10" ht="13.5">
      <c r="A117" s="99">
        <v>360</v>
      </c>
      <c r="B117" s="73" t="s">
        <v>382</v>
      </c>
      <c r="C117" s="99"/>
      <c r="D117" s="99">
        <v>1</v>
      </c>
      <c r="E117" s="99">
        <v>2</v>
      </c>
      <c r="F117" s="99">
        <v>7</v>
      </c>
      <c r="G117" s="184">
        <v>44999</v>
      </c>
      <c r="H117" s="185"/>
      <c r="I117" s="186"/>
      <c r="J117" s="76">
        <v>350293</v>
      </c>
    </row>
    <row r="118" spans="1:10" ht="13.5">
      <c r="A118" s="99" t="s">
        <v>383</v>
      </c>
      <c r="B118" s="73" t="s">
        <v>384</v>
      </c>
      <c r="C118" s="99"/>
      <c r="D118" s="99">
        <v>1</v>
      </c>
      <c r="E118" s="99">
        <v>2</v>
      </c>
      <c r="F118" s="99">
        <v>8</v>
      </c>
      <c r="G118" s="181">
        <f>G119+G120</f>
        <v>26036291</v>
      </c>
      <c r="H118" s="182"/>
      <c r="I118" s="183"/>
      <c r="J118" s="76">
        <f>J119+J120</f>
        <v>22089579</v>
      </c>
    </row>
    <row r="119" spans="1:10" ht="12.75" customHeight="1">
      <c r="A119" s="99" t="s">
        <v>383</v>
      </c>
      <c r="B119" s="101" t="s">
        <v>385</v>
      </c>
      <c r="C119" s="99"/>
      <c r="D119" s="99">
        <v>1</v>
      </c>
      <c r="E119" s="99">
        <v>2</v>
      </c>
      <c r="F119" s="99">
        <v>9</v>
      </c>
      <c r="G119" s="190">
        <v>26036291</v>
      </c>
      <c r="H119" s="191"/>
      <c r="I119" s="192"/>
      <c r="J119" s="77">
        <v>22089579</v>
      </c>
    </row>
    <row r="120" spans="1:10" ht="25.5" customHeight="1">
      <c r="A120" s="99" t="s">
        <v>383</v>
      </c>
      <c r="B120" s="101" t="s">
        <v>386</v>
      </c>
      <c r="C120" s="99"/>
      <c r="D120" s="99">
        <v>1</v>
      </c>
      <c r="E120" s="99">
        <v>3</v>
      </c>
      <c r="F120" s="99">
        <v>0</v>
      </c>
      <c r="G120" s="193"/>
      <c r="H120" s="194"/>
      <c r="I120" s="195"/>
      <c r="J120" s="77"/>
    </row>
    <row r="121" spans="1:10" ht="13.5" customHeight="1">
      <c r="A121" s="99"/>
      <c r="B121" s="73" t="s">
        <v>387</v>
      </c>
      <c r="C121" s="99"/>
      <c r="D121" s="99">
        <v>1</v>
      </c>
      <c r="E121" s="99">
        <v>3</v>
      </c>
      <c r="F121" s="99">
        <v>1</v>
      </c>
      <c r="G121" s="181">
        <f>G122+G123+G124+G125+G126+G127+G128</f>
        <v>41679050</v>
      </c>
      <c r="H121" s="182"/>
      <c r="I121" s="183"/>
      <c r="J121" s="76">
        <f>J122+J123+J124+J125+J126+J127+J128</f>
        <v>37400384</v>
      </c>
    </row>
    <row r="122" spans="1:10" ht="25.5" customHeight="1">
      <c r="A122" s="99">
        <v>410</v>
      </c>
      <c r="B122" s="101" t="s">
        <v>388</v>
      </c>
      <c r="C122" s="99"/>
      <c r="D122" s="99">
        <v>1</v>
      </c>
      <c r="E122" s="99">
        <v>3</v>
      </c>
      <c r="F122" s="99">
        <v>2</v>
      </c>
      <c r="G122" s="190"/>
      <c r="H122" s="191"/>
      <c r="I122" s="192"/>
      <c r="J122" s="77"/>
    </row>
    <row r="123" spans="1:10" ht="25.5" customHeight="1">
      <c r="A123" s="99">
        <v>411</v>
      </c>
      <c r="B123" s="101" t="s">
        <v>389</v>
      </c>
      <c r="C123" s="99"/>
      <c r="D123" s="99">
        <v>1</v>
      </c>
      <c r="E123" s="99">
        <v>3</v>
      </c>
      <c r="F123" s="99">
        <v>3</v>
      </c>
      <c r="G123" s="190"/>
      <c r="H123" s="191"/>
      <c r="I123" s="192"/>
      <c r="J123" s="77"/>
    </row>
    <row r="124" spans="1:10" ht="25.5" customHeight="1">
      <c r="A124" s="99">
        <v>412</v>
      </c>
      <c r="B124" s="101" t="s">
        <v>390</v>
      </c>
      <c r="C124" s="99"/>
      <c r="D124" s="99">
        <v>1</v>
      </c>
      <c r="E124" s="99">
        <v>3</v>
      </c>
      <c r="F124" s="99">
        <v>4</v>
      </c>
      <c r="G124" s="190"/>
      <c r="H124" s="191"/>
      <c r="I124" s="192"/>
      <c r="J124" s="77"/>
    </row>
    <row r="125" spans="1:10" ht="12.75" customHeight="1">
      <c r="A125" s="99" t="s">
        <v>391</v>
      </c>
      <c r="B125" s="101" t="s">
        <v>392</v>
      </c>
      <c r="C125" s="99" t="s">
        <v>393</v>
      </c>
      <c r="D125" s="99">
        <v>1</v>
      </c>
      <c r="E125" s="99">
        <v>3</v>
      </c>
      <c r="F125" s="99">
        <v>5</v>
      </c>
      <c r="G125" s="190">
        <v>40707297</v>
      </c>
      <c r="H125" s="191"/>
      <c r="I125" s="192"/>
      <c r="J125" s="77">
        <v>36936398</v>
      </c>
    </row>
    <row r="126" spans="1:10" ht="12.75" customHeight="1">
      <c r="A126" s="99" t="s">
        <v>394</v>
      </c>
      <c r="B126" s="101" t="s">
        <v>395</v>
      </c>
      <c r="C126" s="99"/>
      <c r="D126" s="99">
        <v>1</v>
      </c>
      <c r="E126" s="99">
        <v>3</v>
      </c>
      <c r="F126" s="99">
        <v>6</v>
      </c>
      <c r="G126" s="190">
        <v>402945</v>
      </c>
      <c r="H126" s="191"/>
      <c r="I126" s="192"/>
      <c r="J126" s="77">
        <v>463986</v>
      </c>
    </row>
    <row r="127" spans="1:10" ht="25.5">
      <c r="A127" s="99">
        <v>417</v>
      </c>
      <c r="B127" s="101" t="s">
        <v>396</v>
      </c>
      <c r="C127" s="99"/>
      <c r="D127" s="99">
        <v>1</v>
      </c>
      <c r="E127" s="99">
        <v>3</v>
      </c>
      <c r="F127" s="99">
        <v>7</v>
      </c>
      <c r="G127" s="193"/>
      <c r="H127" s="194"/>
      <c r="I127" s="195"/>
      <c r="J127" s="77"/>
    </row>
    <row r="128" spans="1:10">
      <c r="A128" s="99">
        <v>419</v>
      </c>
      <c r="B128" s="101" t="s">
        <v>397</v>
      </c>
      <c r="C128" s="99"/>
      <c r="D128" s="99">
        <v>1</v>
      </c>
      <c r="E128" s="99">
        <v>3</v>
      </c>
      <c r="F128" s="99">
        <v>8</v>
      </c>
      <c r="G128" s="193">
        <v>568808</v>
      </c>
      <c r="H128" s="194"/>
      <c r="I128" s="195"/>
      <c r="J128" s="77"/>
    </row>
    <row r="129" spans="1:10" ht="13.5">
      <c r="A129" s="99">
        <v>408</v>
      </c>
      <c r="B129" s="73" t="s">
        <v>398</v>
      </c>
      <c r="C129" s="99"/>
      <c r="D129" s="99">
        <v>1</v>
      </c>
      <c r="E129" s="99">
        <v>3</v>
      </c>
      <c r="F129" s="99">
        <v>9</v>
      </c>
      <c r="G129" s="193"/>
      <c r="H129" s="194"/>
      <c r="I129" s="195"/>
      <c r="J129" s="77"/>
    </row>
    <row r="130" spans="1:10" ht="26.25">
      <c r="A130" s="99"/>
      <c r="B130" s="73" t="s">
        <v>399</v>
      </c>
      <c r="C130" s="99"/>
      <c r="D130" s="99">
        <v>1</v>
      </c>
      <c r="E130" s="99">
        <v>4</v>
      </c>
      <c r="F130" s="99">
        <v>0</v>
      </c>
      <c r="G130" s="181">
        <f>G131+G139+G145+G146+G150+G151+G152+G153</f>
        <v>58978554</v>
      </c>
      <c r="H130" s="182"/>
      <c r="I130" s="183"/>
      <c r="J130" s="76">
        <f>J131+J139+J145+J146+J150+J151+J152+J153</f>
        <v>59613356</v>
      </c>
    </row>
    <row r="131" spans="1:10" ht="13.5">
      <c r="A131" s="99">
        <v>42</v>
      </c>
      <c r="B131" s="73" t="s">
        <v>400</v>
      </c>
      <c r="C131" s="99"/>
      <c r="D131" s="99">
        <v>1</v>
      </c>
      <c r="E131" s="99">
        <v>4</v>
      </c>
      <c r="F131" s="99">
        <v>1</v>
      </c>
      <c r="G131" s="181">
        <f>G132+G133+G134+G135+G136+G137+G138</f>
        <v>34513461</v>
      </c>
      <c r="H131" s="182"/>
      <c r="I131" s="183"/>
      <c r="J131" s="76">
        <f>J132+J133+J134+J135+J136+J137+J138</f>
        <v>33816301</v>
      </c>
    </row>
    <row r="132" spans="1:10" ht="25.5" customHeight="1">
      <c r="A132" s="99">
        <v>420</v>
      </c>
      <c r="B132" s="101" t="s">
        <v>401</v>
      </c>
      <c r="C132" s="99"/>
      <c r="D132" s="99">
        <v>1</v>
      </c>
      <c r="E132" s="99">
        <v>4</v>
      </c>
      <c r="F132" s="99">
        <v>2</v>
      </c>
      <c r="G132" s="190"/>
      <c r="H132" s="191"/>
      <c r="I132" s="192"/>
      <c r="J132" s="77"/>
    </row>
    <row r="133" spans="1:10">
      <c r="A133" s="99">
        <v>421</v>
      </c>
      <c r="B133" s="101" t="s">
        <v>402</v>
      </c>
      <c r="C133" s="99"/>
      <c r="D133" s="99">
        <v>1</v>
      </c>
      <c r="E133" s="99">
        <v>4</v>
      </c>
      <c r="F133" s="99">
        <v>3</v>
      </c>
      <c r="G133" s="190"/>
      <c r="H133" s="191"/>
      <c r="I133" s="192"/>
      <c r="J133" s="77"/>
    </row>
    <row r="134" spans="1:10">
      <c r="A134" s="99">
        <v>422</v>
      </c>
      <c r="B134" s="101" t="s">
        <v>403</v>
      </c>
      <c r="C134" s="99" t="s">
        <v>404</v>
      </c>
      <c r="D134" s="99">
        <v>1</v>
      </c>
      <c r="E134" s="99">
        <v>4</v>
      </c>
      <c r="F134" s="99">
        <v>4</v>
      </c>
      <c r="G134" s="190">
        <v>32427326</v>
      </c>
      <c r="H134" s="191"/>
      <c r="I134" s="192"/>
      <c r="J134" s="77">
        <v>32752196</v>
      </c>
    </row>
    <row r="135" spans="1:10">
      <c r="A135" s="99">
        <v>423</v>
      </c>
      <c r="B135" s="101" t="s">
        <v>405</v>
      </c>
      <c r="C135" s="99"/>
      <c r="D135" s="99">
        <v>1</v>
      </c>
      <c r="E135" s="99">
        <v>4</v>
      </c>
      <c r="F135" s="99">
        <v>5</v>
      </c>
      <c r="G135" s="190"/>
      <c r="H135" s="191"/>
      <c r="I135" s="192"/>
      <c r="J135" s="77"/>
    </row>
    <row r="136" spans="1:10">
      <c r="A136" s="99" t="s">
        <v>406</v>
      </c>
      <c r="B136" s="101" t="s">
        <v>407</v>
      </c>
      <c r="C136" s="99" t="s">
        <v>408</v>
      </c>
      <c r="D136" s="99">
        <v>1</v>
      </c>
      <c r="E136" s="99">
        <v>4</v>
      </c>
      <c r="F136" s="99">
        <v>6</v>
      </c>
      <c r="G136" s="190">
        <v>2086135</v>
      </c>
      <c r="H136" s="191"/>
      <c r="I136" s="192"/>
      <c r="J136" s="77">
        <v>1064105</v>
      </c>
    </row>
    <row r="137" spans="1:10" ht="25.5">
      <c r="A137" s="99">
        <v>427</v>
      </c>
      <c r="B137" s="101" t="s">
        <v>409</v>
      </c>
      <c r="C137" s="99"/>
      <c r="D137" s="99">
        <v>1</v>
      </c>
      <c r="E137" s="99">
        <v>4</v>
      </c>
      <c r="F137" s="99">
        <v>7</v>
      </c>
      <c r="G137" s="190"/>
      <c r="H137" s="191"/>
      <c r="I137" s="192"/>
      <c r="J137" s="77"/>
    </row>
    <row r="138" spans="1:10">
      <c r="A138" s="99">
        <v>429</v>
      </c>
      <c r="B138" s="101" t="s">
        <v>410</v>
      </c>
      <c r="C138" s="99"/>
      <c r="D138" s="99">
        <v>1</v>
      </c>
      <c r="E138" s="99">
        <v>4</v>
      </c>
      <c r="F138" s="99">
        <v>8</v>
      </c>
      <c r="G138" s="190"/>
      <c r="H138" s="191"/>
      <c r="I138" s="192"/>
      <c r="J138" s="77"/>
    </row>
    <row r="139" spans="1:10" ht="13.5">
      <c r="A139" s="99">
        <v>43</v>
      </c>
      <c r="B139" s="73" t="s">
        <v>411</v>
      </c>
      <c r="C139" s="99"/>
      <c r="D139" s="99">
        <v>1</v>
      </c>
      <c r="E139" s="99">
        <v>4</v>
      </c>
      <c r="F139" s="99">
        <v>9</v>
      </c>
      <c r="G139" s="181">
        <f>G140+G141+G142+G143+G144</f>
        <v>7260090</v>
      </c>
      <c r="H139" s="182"/>
      <c r="I139" s="183"/>
      <c r="J139" s="76">
        <f>J140+J141+J142+J143+J144</f>
        <v>12129595</v>
      </c>
    </row>
    <row r="140" spans="1:10">
      <c r="A140" s="99">
        <v>430</v>
      </c>
      <c r="B140" s="101" t="s">
        <v>412</v>
      </c>
      <c r="C140" s="99"/>
      <c r="D140" s="99">
        <v>1</v>
      </c>
      <c r="E140" s="99">
        <v>5</v>
      </c>
      <c r="F140" s="99">
        <v>0</v>
      </c>
      <c r="G140" s="190"/>
      <c r="H140" s="191"/>
      <c r="I140" s="192"/>
      <c r="J140" s="77"/>
    </row>
    <row r="141" spans="1:10">
      <c r="A141" s="99">
        <v>431</v>
      </c>
      <c r="B141" s="101" t="s">
        <v>413</v>
      </c>
      <c r="C141" s="99"/>
      <c r="D141" s="99">
        <v>1</v>
      </c>
      <c r="E141" s="99">
        <v>5</v>
      </c>
      <c r="F141" s="99">
        <v>1</v>
      </c>
      <c r="G141" s="190"/>
      <c r="H141" s="191"/>
      <c r="I141" s="192"/>
      <c r="J141" s="77"/>
    </row>
    <row r="142" spans="1:10" ht="12.75" customHeight="1">
      <c r="A142" s="99">
        <v>432</v>
      </c>
      <c r="B142" s="101" t="s">
        <v>414</v>
      </c>
      <c r="C142" s="99"/>
      <c r="D142" s="99">
        <v>1</v>
      </c>
      <c r="E142" s="99">
        <v>5</v>
      </c>
      <c r="F142" s="99">
        <v>2</v>
      </c>
      <c r="G142" s="190">
        <v>2307556</v>
      </c>
      <c r="H142" s="191"/>
      <c r="I142" s="192"/>
      <c r="J142" s="77">
        <v>2673762</v>
      </c>
    </row>
    <row r="143" spans="1:10" ht="12.75" customHeight="1">
      <c r="A143" s="99">
        <v>433</v>
      </c>
      <c r="B143" s="101" t="s">
        <v>415</v>
      </c>
      <c r="C143" s="99" t="s">
        <v>416</v>
      </c>
      <c r="D143" s="99">
        <v>1</v>
      </c>
      <c r="E143" s="99">
        <v>5</v>
      </c>
      <c r="F143" s="99">
        <v>3</v>
      </c>
      <c r="G143" s="190">
        <v>4952534</v>
      </c>
      <c r="H143" s="191"/>
      <c r="I143" s="192"/>
      <c r="J143" s="77">
        <v>9455833</v>
      </c>
    </row>
    <row r="144" spans="1:10" ht="12.75" customHeight="1">
      <c r="A144" s="99">
        <v>439</v>
      </c>
      <c r="B144" s="101" t="s">
        <v>417</v>
      </c>
      <c r="C144" s="99"/>
      <c r="D144" s="99">
        <v>1</v>
      </c>
      <c r="E144" s="99">
        <v>5</v>
      </c>
      <c r="F144" s="99">
        <v>4</v>
      </c>
      <c r="G144" s="190"/>
      <c r="H144" s="191"/>
      <c r="I144" s="192"/>
      <c r="J144" s="77"/>
    </row>
    <row r="145" spans="1:10" ht="13.5" customHeight="1">
      <c r="A145" s="99">
        <v>44</v>
      </c>
      <c r="B145" s="73" t="s">
        <v>418</v>
      </c>
      <c r="C145" s="99"/>
      <c r="D145" s="99">
        <v>1</v>
      </c>
      <c r="E145" s="99">
        <v>5</v>
      </c>
      <c r="F145" s="99">
        <v>5</v>
      </c>
      <c r="G145" s="193"/>
      <c r="H145" s="194"/>
      <c r="I145" s="195"/>
      <c r="J145" s="77"/>
    </row>
    <row r="146" spans="1:10" ht="27">
      <c r="A146" s="99">
        <v>45</v>
      </c>
      <c r="B146" s="73" t="s">
        <v>419</v>
      </c>
      <c r="C146" s="99"/>
      <c r="D146" s="99">
        <v>1</v>
      </c>
      <c r="E146" s="99">
        <v>5</v>
      </c>
      <c r="F146" s="99">
        <v>6</v>
      </c>
      <c r="G146" s="181">
        <f>G147+G148+G149</f>
        <v>6687064</v>
      </c>
      <c r="H146" s="182"/>
      <c r="I146" s="183"/>
      <c r="J146" s="76">
        <f>J147+J148+J149</f>
        <v>5894115</v>
      </c>
    </row>
    <row r="147" spans="1:10" ht="12.75" customHeight="1">
      <c r="A147" s="99" t="s">
        <v>420</v>
      </c>
      <c r="B147" s="101" t="s">
        <v>421</v>
      </c>
      <c r="C147" s="99"/>
      <c r="D147" s="99">
        <v>1</v>
      </c>
      <c r="E147" s="99">
        <v>5</v>
      </c>
      <c r="F147" s="99">
        <v>7</v>
      </c>
      <c r="G147" s="190">
        <v>5536267</v>
      </c>
      <c r="H147" s="191"/>
      <c r="I147" s="192"/>
      <c r="J147" s="77">
        <v>4355444</v>
      </c>
    </row>
    <row r="148" spans="1:10" ht="25.5">
      <c r="A148" s="99" t="s">
        <v>422</v>
      </c>
      <c r="B148" s="101" t="s">
        <v>423</v>
      </c>
      <c r="C148" s="99"/>
      <c r="D148" s="99">
        <v>1</v>
      </c>
      <c r="E148" s="99">
        <v>5</v>
      </c>
      <c r="F148" s="99">
        <v>8</v>
      </c>
      <c r="G148" s="190"/>
      <c r="H148" s="191"/>
      <c r="I148" s="192"/>
      <c r="J148" s="77"/>
    </row>
    <row r="149" spans="1:10">
      <c r="A149" s="99" t="s">
        <v>424</v>
      </c>
      <c r="B149" s="101" t="s">
        <v>425</v>
      </c>
      <c r="C149" s="99"/>
      <c r="D149" s="99">
        <v>1</v>
      </c>
      <c r="E149" s="99">
        <v>5</v>
      </c>
      <c r="F149" s="99">
        <v>9</v>
      </c>
      <c r="G149" s="190">
        <v>1150797</v>
      </c>
      <c r="H149" s="191"/>
      <c r="I149" s="192"/>
      <c r="J149" s="77">
        <v>1538671</v>
      </c>
    </row>
    <row r="150" spans="1:10" ht="13.5">
      <c r="A150" s="99">
        <v>46</v>
      </c>
      <c r="B150" s="73" t="s">
        <v>426</v>
      </c>
      <c r="C150" s="99"/>
      <c r="D150" s="99">
        <v>1</v>
      </c>
      <c r="E150" s="99">
        <v>6</v>
      </c>
      <c r="F150" s="99">
        <v>0</v>
      </c>
      <c r="G150" s="184">
        <v>10019782</v>
      </c>
      <c r="H150" s="185"/>
      <c r="I150" s="186"/>
      <c r="J150" s="76">
        <v>7314052</v>
      </c>
    </row>
    <row r="151" spans="1:10" ht="13.5">
      <c r="A151" s="99">
        <v>47</v>
      </c>
      <c r="B151" s="73" t="s">
        <v>427</v>
      </c>
      <c r="C151" s="99"/>
      <c r="D151" s="99">
        <v>1</v>
      </c>
      <c r="E151" s="99">
        <v>6</v>
      </c>
      <c r="F151" s="99">
        <v>1</v>
      </c>
      <c r="G151" s="184"/>
      <c r="H151" s="185"/>
      <c r="I151" s="186"/>
      <c r="J151" s="76"/>
    </row>
    <row r="152" spans="1:10" ht="13.5">
      <c r="A152" s="99" t="s">
        <v>428</v>
      </c>
      <c r="B152" s="73" t="s">
        <v>429</v>
      </c>
      <c r="C152" s="99"/>
      <c r="D152" s="99">
        <v>1</v>
      </c>
      <c r="E152" s="99">
        <v>6</v>
      </c>
      <c r="F152" s="99">
        <v>2</v>
      </c>
      <c r="G152" s="184">
        <v>488125</v>
      </c>
      <c r="H152" s="185"/>
      <c r="I152" s="186"/>
      <c r="J152" s="76">
        <v>431799</v>
      </c>
    </row>
    <row r="153" spans="1:10" ht="13.5">
      <c r="A153" s="99">
        <v>481</v>
      </c>
      <c r="B153" s="73" t="s">
        <v>430</v>
      </c>
      <c r="C153" s="99"/>
      <c r="D153" s="99">
        <v>1</v>
      </c>
      <c r="E153" s="99">
        <v>6</v>
      </c>
      <c r="F153" s="99">
        <v>3</v>
      </c>
      <c r="G153" s="184">
        <v>10032</v>
      </c>
      <c r="H153" s="185"/>
      <c r="I153" s="186"/>
      <c r="J153" s="76">
        <v>27494</v>
      </c>
    </row>
    <row r="154" spans="1:10" ht="13.5">
      <c r="A154" s="99" t="s">
        <v>431</v>
      </c>
      <c r="B154" s="73" t="s">
        <v>432</v>
      </c>
      <c r="C154" s="99"/>
      <c r="D154" s="99">
        <v>1</v>
      </c>
      <c r="E154" s="99">
        <v>6</v>
      </c>
      <c r="F154" s="99">
        <v>4</v>
      </c>
      <c r="G154" s="184">
        <v>3630835</v>
      </c>
      <c r="H154" s="185"/>
      <c r="I154" s="186"/>
      <c r="J154" s="76">
        <v>10281370</v>
      </c>
    </row>
    <row r="155" spans="1:10" ht="13.5">
      <c r="A155" s="99">
        <v>495</v>
      </c>
      <c r="B155" s="73" t="s">
        <v>433</v>
      </c>
      <c r="C155" s="99"/>
      <c r="D155" s="99">
        <v>1</v>
      </c>
      <c r="E155" s="99">
        <v>6</v>
      </c>
      <c r="F155" s="99">
        <v>5</v>
      </c>
      <c r="G155" s="184"/>
      <c r="H155" s="185"/>
      <c r="I155" s="186"/>
      <c r="J155" s="77"/>
    </row>
    <row r="156" spans="1:10" ht="26.25">
      <c r="A156" s="99"/>
      <c r="B156" s="73" t="s">
        <v>434</v>
      </c>
      <c r="C156" s="99"/>
      <c r="D156" s="99">
        <v>1</v>
      </c>
      <c r="E156" s="99">
        <v>6</v>
      </c>
      <c r="F156" s="99">
        <v>6</v>
      </c>
      <c r="G156" s="181">
        <f>G91+G118+G121+G129+G130+G154+G155</f>
        <v>309549983</v>
      </c>
      <c r="H156" s="182"/>
      <c r="I156" s="183"/>
      <c r="J156" s="76">
        <f>J91+J118+J121+J129+J130+J154+J155</f>
        <v>307730682</v>
      </c>
    </row>
    <row r="157" spans="1:10">
      <c r="A157" s="99">
        <v>89</v>
      </c>
      <c r="B157" s="101" t="s">
        <v>435</v>
      </c>
      <c r="C157" s="99"/>
      <c r="D157" s="99">
        <v>1</v>
      </c>
      <c r="E157" s="99">
        <v>6</v>
      </c>
      <c r="F157" s="99">
        <v>7</v>
      </c>
      <c r="G157" s="187">
        <v>757533</v>
      </c>
      <c r="H157" s="188"/>
      <c r="I157" s="189"/>
      <c r="J157" s="77">
        <v>796987</v>
      </c>
    </row>
    <row r="158" spans="1:10" ht="13.5">
      <c r="A158" s="99"/>
      <c r="B158" s="101" t="s">
        <v>436</v>
      </c>
      <c r="C158" s="99"/>
      <c r="D158" s="99">
        <v>1</v>
      </c>
      <c r="E158" s="99">
        <v>6</v>
      </c>
      <c r="F158" s="99">
        <v>8</v>
      </c>
      <c r="G158" s="181">
        <f>SUM(G156:I157)</f>
        <v>310307516</v>
      </c>
      <c r="H158" s="182"/>
      <c r="I158" s="183"/>
      <c r="J158" s="76">
        <f>SUM(J156:J157)</f>
        <v>308527669</v>
      </c>
    </row>
    <row r="159" spans="1:10">
      <c r="G159" s="104"/>
      <c r="I159" s="104"/>
    </row>
    <row r="160" spans="1:10">
      <c r="I160" s="104"/>
    </row>
    <row r="161" spans="2:10">
      <c r="B161" s="132" t="s">
        <v>222</v>
      </c>
      <c r="C161" s="132"/>
      <c r="E161" s="45"/>
      <c r="F161" s="45"/>
      <c r="G161" s="45"/>
      <c r="H161" s="45"/>
      <c r="I161" s="88"/>
      <c r="J161" s="61" t="s">
        <v>223</v>
      </c>
    </row>
    <row r="162" spans="2:10">
      <c r="B162" s="132" t="s">
        <v>649</v>
      </c>
      <c r="C162" s="132"/>
      <c r="E162" s="45"/>
      <c r="F162" s="45"/>
      <c r="G162" s="45"/>
      <c r="H162" s="45"/>
      <c r="I162" s="102" t="s">
        <v>224</v>
      </c>
      <c r="J162" s="61" t="s">
        <v>48</v>
      </c>
    </row>
    <row r="167" spans="2:10">
      <c r="I167" s="104"/>
    </row>
  </sheetData>
  <mergeCells count="97">
    <mergeCell ref="H8:I8"/>
    <mergeCell ref="B3:J3"/>
    <mergeCell ref="B4:J4"/>
    <mergeCell ref="B5:J5"/>
    <mergeCell ref="B6:J6"/>
    <mergeCell ref="B7:J7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opLeftCell="A47" zoomScaleNormal="100" zoomScaleSheetLayoutView="100" workbookViewId="0">
      <selection activeCell="H23" sqref="H23:I79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246" width="9.140625" style="38"/>
    <col min="247" max="247" width="17.5703125" style="38" customWidth="1"/>
    <col min="248" max="248" width="44.7109375" style="38" customWidth="1"/>
    <col min="249" max="249" width="8.42578125" style="38" customWidth="1"/>
    <col min="250" max="250" width="5.7109375" style="38" customWidth="1"/>
    <col min="251" max="251" width="2.5703125" style="38" customWidth="1"/>
    <col min="252" max="252" width="7.42578125" style="38" customWidth="1"/>
    <col min="253" max="253" width="2.85546875" style="38" customWidth="1"/>
    <col min="254" max="254" width="12.7109375" style="38" customWidth="1"/>
    <col min="255" max="255" width="16" style="38" customWidth="1"/>
    <col min="256" max="502" width="9.140625" style="38"/>
    <col min="503" max="503" width="17.5703125" style="38" customWidth="1"/>
    <col min="504" max="504" width="44.7109375" style="38" customWidth="1"/>
    <col min="505" max="505" width="8.42578125" style="38" customWidth="1"/>
    <col min="506" max="506" width="5.7109375" style="38" customWidth="1"/>
    <col min="507" max="507" width="2.5703125" style="38" customWidth="1"/>
    <col min="508" max="508" width="7.42578125" style="38" customWidth="1"/>
    <col min="509" max="509" width="2.85546875" style="38" customWidth="1"/>
    <col min="510" max="510" width="12.7109375" style="38" customWidth="1"/>
    <col min="511" max="511" width="16" style="38" customWidth="1"/>
    <col min="512" max="758" width="9.140625" style="38"/>
    <col min="759" max="759" width="17.5703125" style="38" customWidth="1"/>
    <col min="760" max="760" width="44.7109375" style="38" customWidth="1"/>
    <col min="761" max="761" width="8.42578125" style="38" customWidth="1"/>
    <col min="762" max="762" width="5.7109375" style="38" customWidth="1"/>
    <col min="763" max="763" width="2.5703125" style="38" customWidth="1"/>
    <col min="764" max="764" width="7.42578125" style="38" customWidth="1"/>
    <col min="765" max="765" width="2.85546875" style="38" customWidth="1"/>
    <col min="766" max="766" width="12.7109375" style="38" customWidth="1"/>
    <col min="767" max="767" width="16" style="38" customWidth="1"/>
    <col min="768" max="1014" width="9.140625" style="38"/>
    <col min="1015" max="1015" width="17.5703125" style="38" customWidth="1"/>
    <col min="1016" max="1016" width="44.7109375" style="38" customWidth="1"/>
    <col min="1017" max="1017" width="8.42578125" style="38" customWidth="1"/>
    <col min="1018" max="1018" width="5.7109375" style="38" customWidth="1"/>
    <col min="1019" max="1019" width="2.5703125" style="38" customWidth="1"/>
    <col min="1020" max="1020" width="7.42578125" style="38" customWidth="1"/>
    <col min="1021" max="1021" width="2.85546875" style="38" customWidth="1"/>
    <col min="1022" max="1022" width="12.7109375" style="38" customWidth="1"/>
    <col min="1023" max="1023" width="16" style="38" customWidth="1"/>
    <col min="1024" max="1270" width="9.140625" style="38"/>
    <col min="1271" max="1271" width="17.5703125" style="38" customWidth="1"/>
    <col min="1272" max="1272" width="44.7109375" style="38" customWidth="1"/>
    <col min="1273" max="1273" width="8.42578125" style="38" customWidth="1"/>
    <col min="1274" max="1274" width="5.7109375" style="38" customWidth="1"/>
    <col min="1275" max="1275" width="2.5703125" style="38" customWidth="1"/>
    <col min="1276" max="1276" width="7.42578125" style="38" customWidth="1"/>
    <col min="1277" max="1277" width="2.85546875" style="38" customWidth="1"/>
    <col min="1278" max="1278" width="12.7109375" style="38" customWidth="1"/>
    <col min="1279" max="1279" width="16" style="38" customWidth="1"/>
    <col min="1280" max="1526" width="9.140625" style="38"/>
    <col min="1527" max="1527" width="17.5703125" style="38" customWidth="1"/>
    <col min="1528" max="1528" width="44.7109375" style="38" customWidth="1"/>
    <col min="1529" max="1529" width="8.42578125" style="38" customWidth="1"/>
    <col min="1530" max="1530" width="5.7109375" style="38" customWidth="1"/>
    <col min="1531" max="1531" width="2.5703125" style="38" customWidth="1"/>
    <col min="1532" max="1532" width="7.42578125" style="38" customWidth="1"/>
    <col min="1533" max="1533" width="2.85546875" style="38" customWidth="1"/>
    <col min="1534" max="1534" width="12.7109375" style="38" customWidth="1"/>
    <col min="1535" max="1535" width="16" style="38" customWidth="1"/>
    <col min="1536" max="1782" width="9.140625" style="38"/>
    <col min="1783" max="1783" width="17.5703125" style="38" customWidth="1"/>
    <col min="1784" max="1784" width="44.7109375" style="38" customWidth="1"/>
    <col min="1785" max="1785" width="8.42578125" style="38" customWidth="1"/>
    <col min="1786" max="1786" width="5.7109375" style="38" customWidth="1"/>
    <col min="1787" max="1787" width="2.5703125" style="38" customWidth="1"/>
    <col min="1788" max="1788" width="7.42578125" style="38" customWidth="1"/>
    <col min="1789" max="1789" width="2.85546875" style="38" customWidth="1"/>
    <col min="1790" max="1790" width="12.7109375" style="38" customWidth="1"/>
    <col min="1791" max="1791" width="16" style="38" customWidth="1"/>
    <col min="1792" max="2038" width="9.140625" style="38"/>
    <col min="2039" max="2039" width="17.5703125" style="38" customWidth="1"/>
    <col min="2040" max="2040" width="44.7109375" style="38" customWidth="1"/>
    <col min="2041" max="2041" width="8.42578125" style="38" customWidth="1"/>
    <col min="2042" max="2042" width="5.7109375" style="38" customWidth="1"/>
    <col min="2043" max="2043" width="2.5703125" style="38" customWidth="1"/>
    <col min="2044" max="2044" width="7.42578125" style="38" customWidth="1"/>
    <col min="2045" max="2045" width="2.85546875" style="38" customWidth="1"/>
    <col min="2046" max="2046" width="12.7109375" style="38" customWidth="1"/>
    <col min="2047" max="2047" width="16" style="38" customWidth="1"/>
    <col min="2048" max="2294" width="9.140625" style="38"/>
    <col min="2295" max="2295" width="17.5703125" style="38" customWidth="1"/>
    <col min="2296" max="2296" width="44.7109375" style="38" customWidth="1"/>
    <col min="2297" max="2297" width="8.42578125" style="38" customWidth="1"/>
    <col min="2298" max="2298" width="5.7109375" style="38" customWidth="1"/>
    <col min="2299" max="2299" width="2.5703125" style="38" customWidth="1"/>
    <col min="2300" max="2300" width="7.42578125" style="38" customWidth="1"/>
    <col min="2301" max="2301" width="2.85546875" style="38" customWidth="1"/>
    <col min="2302" max="2302" width="12.7109375" style="38" customWidth="1"/>
    <col min="2303" max="2303" width="16" style="38" customWidth="1"/>
    <col min="2304" max="2550" width="9.140625" style="38"/>
    <col min="2551" max="2551" width="17.5703125" style="38" customWidth="1"/>
    <col min="2552" max="2552" width="44.7109375" style="38" customWidth="1"/>
    <col min="2553" max="2553" width="8.42578125" style="38" customWidth="1"/>
    <col min="2554" max="2554" width="5.7109375" style="38" customWidth="1"/>
    <col min="2555" max="2555" width="2.5703125" style="38" customWidth="1"/>
    <col min="2556" max="2556" width="7.42578125" style="38" customWidth="1"/>
    <col min="2557" max="2557" width="2.85546875" style="38" customWidth="1"/>
    <col min="2558" max="2558" width="12.7109375" style="38" customWidth="1"/>
    <col min="2559" max="2559" width="16" style="38" customWidth="1"/>
    <col min="2560" max="2806" width="9.140625" style="38"/>
    <col min="2807" max="2807" width="17.5703125" style="38" customWidth="1"/>
    <col min="2808" max="2808" width="44.7109375" style="38" customWidth="1"/>
    <col min="2809" max="2809" width="8.42578125" style="38" customWidth="1"/>
    <col min="2810" max="2810" width="5.7109375" style="38" customWidth="1"/>
    <col min="2811" max="2811" width="2.5703125" style="38" customWidth="1"/>
    <col min="2812" max="2812" width="7.42578125" style="38" customWidth="1"/>
    <col min="2813" max="2813" width="2.85546875" style="38" customWidth="1"/>
    <col min="2814" max="2814" width="12.7109375" style="38" customWidth="1"/>
    <col min="2815" max="2815" width="16" style="38" customWidth="1"/>
    <col min="2816" max="3062" width="9.140625" style="38"/>
    <col min="3063" max="3063" width="17.5703125" style="38" customWidth="1"/>
    <col min="3064" max="3064" width="44.7109375" style="38" customWidth="1"/>
    <col min="3065" max="3065" width="8.42578125" style="38" customWidth="1"/>
    <col min="3066" max="3066" width="5.7109375" style="38" customWidth="1"/>
    <col min="3067" max="3067" width="2.5703125" style="38" customWidth="1"/>
    <col min="3068" max="3068" width="7.42578125" style="38" customWidth="1"/>
    <col min="3069" max="3069" width="2.85546875" style="38" customWidth="1"/>
    <col min="3070" max="3070" width="12.7109375" style="38" customWidth="1"/>
    <col min="3071" max="3071" width="16" style="38" customWidth="1"/>
    <col min="3072" max="3318" width="9.140625" style="38"/>
    <col min="3319" max="3319" width="17.5703125" style="38" customWidth="1"/>
    <col min="3320" max="3320" width="44.7109375" style="38" customWidth="1"/>
    <col min="3321" max="3321" width="8.42578125" style="38" customWidth="1"/>
    <col min="3322" max="3322" width="5.7109375" style="38" customWidth="1"/>
    <col min="3323" max="3323" width="2.5703125" style="38" customWidth="1"/>
    <col min="3324" max="3324" width="7.42578125" style="38" customWidth="1"/>
    <col min="3325" max="3325" width="2.85546875" style="38" customWidth="1"/>
    <col min="3326" max="3326" width="12.7109375" style="38" customWidth="1"/>
    <col min="3327" max="3327" width="16" style="38" customWidth="1"/>
    <col min="3328" max="3574" width="9.140625" style="38"/>
    <col min="3575" max="3575" width="17.5703125" style="38" customWidth="1"/>
    <col min="3576" max="3576" width="44.7109375" style="38" customWidth="1"/>
    <col min="3577" max="3577" width="8.42578125" style="38" customWidth="1"/>
    <col min="3578" max="3578" width="5.7109375" style="38" customWidth="1"/>
    <col min="3579" max="3579" width="2.5703125" style="38" customWidth="1"/>
    <col min="3580" max="3580" width="7.42578125" style="38" customWidth="1"/>
    <col min="3581" max="3581" width="2.85546875" style="38" customWidth="1"/>
    <col min="3582" max="3582" width="12.7109375" style="38" customWidth="1"/>
    <col min="3583" max="3583" width="16" style="38" customWidth="1"/>
    <col min="3584" max="3830" width="9.140625" style="38"/>
    <col min="3831" max="3831" width="17.5703125" style="38" customWidth="1"/>
    <col min="3832" max="3832" width="44.7109375" style="38" customWidth="1"/>
    <col min="3833" max="3833" width="8.42578125" style="38" customWidth="1"/>
    <col min="3834" max="3834" width="5.7109375" style="38" customWidth="1"/>
    <col min="3835" max="3835" width="2.5703125" style="38" customWidth="1"/>
    <col min="3836" max="3836" width="7.42578125" style="38" customWidth="1"/>
    <col min="3837" max="3837" width="2.85546875" style="38" customWidth="1"/>
    <col min="3838" max="3838" width="12.7109375" style="38" customWidth="1"/>
    <col min="3839" max="3839" width="16" style="38" customWidth="1"/>
    <col min="3840" max="4086" width="9.140625" style="38"/>
    <col min="4087" max="4087" width="17.5703125" style="38" customWidth="1"/>
    <col min="4088" max="4088" width="44.7109375" style="38" customWidth="1"/>
    <col min="4089" max="4089" width="8.42578125" style="38" customWidth="1"/>
    <col min="4090" max="4090" width="5.7109375" style="38" customWidth="1"/>
    <col min="4091" max="4091" width="2.5703125" style="38" customWidth="1"/>
    <col min="4092" max="4092" width="7.42578125" style="38" customWidth="1"/>
    <col min="4093" max="4093" width="2.85546875" style="38" customWidth="1"/>
    <col min="4094" max="4094" width="12.7109375" style="38" customWidth="1"/>
    <col min="4095" max="4095" width="16" style="38" customWidth="1"/>
    <col min="4096" max="4342" width="9.140625" style="38"/>
    <col min="4343" max="4343" width="17.5703125" style="38" customWidth="1"/>
    <col min="4344" max="4344" width="44.7109375" style="38" customWidth="1"/>
    <col min="4345" max="4345" width="8.42578125" style="38" customWidth="1"/>
    <col min="4346" max="4346" width="5.7109375" style="38" customWidth="1"/>
    <col min="4347" max="4347" width="2.5703125" style="38" customWidth="1"/>
    <col min="4348" max="4348" width="7.42578125" style="38" customWidth="1"/>
    <col min="4349" max="4349" width="2.85546875" style="38" customWidth="1"/>
    <col min="4350" max="4350" width="12.7109375" style="38" customWidth="1"/>
    <col min="4351" max="4351" width="16" style="38" customWidth="1"/>
    <col min="4352" max="4598" width="9.140625" style="38"/>
    <col min="4599" max="4599" width="17.5703125" style="38" customWidth="1"/>
    <col min="4600" max="4600" width="44.7109375" style="38" customWidth="1"/>
    <col min="4601" max="4601" width="8.42578125" style="38" customWidth="1"/>
    <col min="4602" max="4602" width="5.7109375" style="38" customWidth="1"/>
    <col min="4603" max="4603" width="2.5703125" style="38" customWidth="1"/>
    <col min="4604" max="4604" width="7.42578125" style="38" customWidth="1"/>
    <col min="4605" max="4605" width="2.85546875" style="38" customWidth="1"/>
    <col min="4606" max="4606" width="12.7109375" style="38" customWidth="1"/>
    <col min="4607" max="4607" width="16" style="38" customWidth="1"/>
    <col min="4608" max="4854" width="9.140625" style="38"/>
    <col min="4855" max="4855" width="17.5703125" style="38" customWidth="1"/>
    <col min="4856" max="4856" width="44.7109375" style="38" customWidth="1"/>
    <col min="4857" max="4857" width="8.42578125" style="38" customWidth="1"/>
    <col min="4858" max="4858" width="5.7109375" style="38" customWidth="1"/>
    <col min="4859" max="4859" width="2.5703125" style="38" customWidth="1"/>
    <col min="4860" max="4860" width="7.42578125" style="38" customWidth="1"/>
    <col min="4861" max="4861" width="2.85546875" style="38" customWidth="1"/>
    <col min="4862" max="4862" width="12.7109375" style="38" customWidth="1"/>
    <col min="4863" max="4863" width="16" style="38" customWidth="1"/>
    <col min="4864" max="5110" width="9.140625" style="38"/>
    <col min="5111" max="5111" width="17.5703125" style="38" customWidth="1"/>
    <col min="5112" max="5112" width="44.7109375" style="38" customWidth="1"/>
    <col min="5113" max="5113" width="8.42578125" style="38" customWidth="1"/>
    <col min="5114" max="5114" width="5.7109375" style="38" customWidth="1"/>
    <col min="5115" max="5115" width="2.5703125" style="38" customWidth="1"/>
    <col min="5116" max="5116" width="7.42578125" style="38" customWidth="1"/>
    <col min="5117" max="5117" width="2.85546875" style="38" customWidth="1"/>
    <col min="5118" max="5118" width="12.7109375" style="38" customWidth="1"/>
    <col min="5119" max="5119" width="16" style="38" customWidth="1"/>
    <col min="5120" max="5366" width="9.140625" style="38"/>
    <col min="5367" max="5367" width="17.5703125" style="38" customWidth="1"/>
    <col min="5368" max="5368" width="44.7109375" style="38" customWidth="1"/>
    <col min="5369" max="5369" width="8.42578125" style="38" customWidth="1"/>
    <col min="5370" max="5370" width="5.7109375" style="38" customWidth="1"/>
    <col min="5371" max="5371" width="2.5703125" style="38" customWidth="1"/>
    <col min="5372" max="5372" width="7.42578125" style="38" customWidth="1"/>
    <col min="5373" max="5373" width="2.85546875" style="38" customWidth="1"/>
    <col min="5374" max="5374" width="12.7109375" style="38" customWidth="1"/>
    <col min="5375" max="5375" width="16" style="38" customWidth="1"/>
    <col min="5376" max="5622" width="9.140625" style="38"/>
    <col min="5623" max="5623" width="17.5703125" style="38" customWidth="1"/>
    <col min="5624" max="5624" width="44.7109375" style="38" customWidth="1"/>
    <col min="5625" max="5625" width="8.42578125" style="38" customWidth="1"/>
    <col min="5626" max="5626" width="5.7109375" style="38" customWidth="1"/>
    <col min="5627" max="5627" width="2.5703125" style="38" customWidth="1"/>
    <col min="5628" max="5628" width="7.42578125" style="38" customWidth="1"/>
    <col min="5629" max="5629" width="2.85546875" style="38" customWidth="1"/>
    <col min="5630" max="5630" width="12.7109375" style="38" customWidth="1"/>
    <col min="5631" max="5631" width="16" style="38" customWidth="1"/>
    <col min="5632" max="5878" width="9.140625" style="38"/>
    <col min="5879" max="5879" width="17.5703125" style="38" customWidth="1"/>
    <col min="5880" max="5880" width="44.7109375" style="38" customWidth="1"/>
    <col min="5881" max="5881" width="8.42578125" style="38" customWidth="1"/>
    <col min="5882" max="5882" width="5.7109375" style="38" customWidth="1"/>
    <col min="5883" max="5883" width="2.5703125" style="38" customWidth="1"/>
    <col min="5884" max="5884" width="7.42578125" style="38" customWidth="1"/>
    <col min="5885" max="5885" width="2.85546875" style="38" customWidth="1"/>
    <col min="5886" max="5886" width="12.7109375" style="38" customWidth="1"/>
    <col min="5887" max="5887" width="16" style="38" customWidth="1"/>
    <col min="5888" max="6134" width="9.140625" style="38"/>
    <col min="6135" max="6135" width="17.5703125" style="38" customWidth="1"/>
    <col min="6136" max="6136" width="44.7109375" style="38" customWidth="1"/>
    <col min="6137" max="6137" width="8.42578125" style="38" customWidth="1"/>
    <col min="6138" max="6138" width="5.7109375" style="38" customWidth="1"/>
    <col min="6139" max="6139" width="2.5703125" style="38" customWidth="1"/>
    <col min="6140" max="6140" width="7.42578125" style="38" customWidth="1"/>
    <col min="6141" max="6141" width="2.85546875" style="38" customWidth="1"/>
    <col min="6142" max="6142" width="12.7109375" style="38" customWidth="1"/>
    <col min="6143" max="6143" width="16" style="38" customWidth="1"/>
    <col min="6144" max="6390" width="9.140625" style="38"/>
    <col min="6391" max="6391" width="17.5703125" style="38" customWidth="1"/>
    <col min="6392" max="6392" width="44.7109375" style="38" customWidth="1"/>
    <col min="6393" max="6393" width="8.42578125" style="38" customWidth="1"/>
    <col min="6394" max="6394" width="5.7109375" style="38" customWidth="1"/>
    <col min="6395" max="6395" width="2.5703125" style="38" customWidth="1"/>
    <col min="6396" max="6396" width="7.42578125" style="38" customWidth="1"/>
    <col min="6397" max="6397" width="2.85546875" style="38" customWidth="1"/>
    <col min="6398" max="6398" width="12.7109375" style="38" customWidth="1"/>
    <col min="6399" max="6399" width="16" style="38" customWidth="1"/>
    <col min="6400" max="6646" width="9.140625" style="38"/>
    <col min="6647" max="6647" width="17.5703125" style="38" customWidth="1"/>
    <col min="6648" max="6648" width="44.7109375" style="38" customWidth="1"/>
    <col min="6649" max="6649" width="8.42578125" style="38" customWidth="1"/>
    <col min="6650" max="6650" width="5.7109375" style="38" customWidth="1"/>
    <col min="6651" max="6651" width="2.5703125" style="38" customWidth="1"/>
    <col min="6652" max="6652" width="7.42578125" style="38" customWidth="1"/>
    <col min="6653" max="6653" width="2.85546875" style="38" customWidth="1"/>
    <col min="6654" max="6654" width="12.7109375" style="38" customWidth="1"/>
    <col min="6655" max="6655" width="16" style="38" customWidth="1"/>
    <col min="6656" max="6902" width="9.140625" style="38"/>
    <col min="6903" max="6903" width="17.5703125" style="38" customWidth="1"/>
    <col min="6904" max="6904" width="44.7109375" style="38" customWidth="1"/>
    <col min="6905" max="6905" width="8.42578125" style="38" customWidth="1"/>
    <col min="6906" max="6906" width="5.7109375" style="38" customWidth="1"/>
    <col min="6907" max="6907" width="2.5703125" style="38" customWidth="1"/>
    <col min="6908" max="6908" width="7.42578125" style="38" customWidth="1"/>
    <col min="6909" max="6909" width="2.85546875" style="38" customWidth="1"/>
    <col min="6910" max="6910" width="12.7109375" style="38" customWidth="1"/>
    <col min="6911" max="6911" width="16" style="38" customWidth="1"/>
    <col min="6912" max="7158" width="9.140625" style="38"/>
    <col min="7159" max="7159" width="17.5703125" style="38" customWidth="1"/>
    <col min="7160" max="7160" width="44.7109375" style="38" customWidth="1"/>
    <col min="7161" max="7161" width="8.42578125" style="38" customWidth="1"/>
    <col min="7162" max="7162" width="5.7109375" style="38" customWidth="1"/>
    <col min="7163" max="7163" width="2.5703125" style="38" customWidth="1"/>
    <col min="7164" max="7164" width="7.42578125" style="38" customWidth="1"/>
    <col min="7165" max="7165" width="2.85546875" style="38" customWidth="1"/>
    <col min="7166" max="7166" width="12.7109375" style="38" customWidth="1"/>
    <col min="7167" max="7167" width="16" style="38" customWidth="1"/>
    <col min="7168" max="7414" width="9.140625" style="38"/>
    <col min="7415" max="7415" width="17.5703125" style="38" customWidth="1"/>
    <col min="7416" max="7416" width="44.7109375" style="38" customWidth="1"/>
    <col min="7417" max="7417" width="8.42578125" style="38" customWidth="1"/>
    <col min="7418" max="7418" width="5.7109375" style="38" customWidth="1"/>
    <col min="7419" max="7419" width="2.5703125" style="38" customWidth="1"/>
    <col min="7420" max="7420" width="7.42578125" style="38" customWidth="1"/>
    <col min="7421" max="7421" width="2.85546875" style="38" customWidth="1"/>
    <col min="7422" max="7422" width="12.7109375" style="38" customWidth="1"/>
    <col min="7423" max="7423" width="16" style="38" customWidth="1"/>
    <col min="7424" max="7670" width="9.140625" style="38"/>
    <col min="7671" max="7671" width="17.5703125" style="38" customWidth="1"/>
    <col min="7672" max="7672" width="44.7109375" style="38" customWidth="1"/>
    <col min="7673" max="7673" width="8.42578125" style="38" customWidth="1"/>
    <col min="7674" max="7674" width="5.7109375" style="38" customWidth="1"/>
    <col min="7675" max="7675" width="2.5703125" style="38" customWidth="1"/>
    <col min="7676" max="7676" width="7.42578125" style="38" customWidth="1"/>
    <col min="7677" max="7677" width="2.85546875" style="38" customWidth="1"/>
    <col min="7678" max="7678" width="12.7109375" style="38" customWidth="1"/>
    <col min="7679" max="7679" width="16" style="38" customWidth="1"/>
    <col min="7680" max="7926" width="9.140625" style="38"/>
    <col min="7927" max="7927" width="17.5703125" style="38" customWidth="1"/>
    <col min="7928" max="7928" width="44.7109375" style="38" customWidth="1"/>
    <col min="7929" max="7929" width="8.42578125" style="38" customWidth="1"/>
    <col min="7930" max="7930" width="5.7109375" style="38" customWidth="1"/>
    <col min="7931" max="7931" width="2.5703125" style="38" customWidth="1"/>
    <col min="7932" max="7932" width="7.42578125" style="38" customWidth="1"/>
    <col min="7933" max="7933" width="2.85546875" style="38" customWidth="1"/>
    <col min="7934" max="7934" width="12.7109375" style="38" customWidth="1"/>
    <col min="7935" max="7935" width="16" style="38" customWidth="1"/>
    <col min="7936" max="8182" width="9.140625" style="38"/>
    <col min="8183" max="8183" width="17.5703125" style="38" customWidth="1"/>
    <col min="8184" max="8184" width="44.7109375" style="38" customWidth="1"/>
    <col min="8185" max="8185" width="8.42578125" style="38" customWidth="1"/>
    <col min="8186" max="8186" width="5.7109375" style="38" customWidth="1"/>
    <col min="8187" max="8187" width="2.5703125" style="38" customWidth="1"/>
    <col min="8188" max="8188" width="7.42578125" style="38" customWidth="1"/>
    <col min="8189" max="8189" width="2.85546875" style="38" customWidth="1"/>
    <col min="8190" max="8190" width="12.7109375" style="38" customWidth="1"/>
    <col min="8191" max="8191" width="16" style="38" customWidth="1"/>
    <col min="8192" max="8438" width="9.140625" style="38"/>
    <col min="8439" max="8439" width="17.5703125" style="38" customWidth="1"/>
    <col min="8440" max="8440" width="44.7109375" style="38" customWidth="1"/>
    <col min="8441" max="8441" width="8.42578125" style="38" customWidth="1"/>
    <col min="8442" max="8442" width="5.7109375" style="38" customWidth="1"/>
    <col min="8443" max="8443" width="2.5703125" style="38" customWidth="1"/>
    <col min="8444" max="8444" width="7.42578125" style="38" customWidth="1"/>
    <col min="8445" max="8445" width="2.85546875" style="38" customWidth="1"/>
    <col min="8446" max="8446" width="12.7109375" style="38" customWidth="1"/>
    <col min="8447" max="8447" width="16" style="38" customWidth="1"/>
    <col min="8448" max="8694" width="9.140625" style="38"/>
    <col min="8695" max="8695" width="17.5703125" style="38" customWidth="1"/>
    <col min="8696" max="8696" width="44.7109375" style="38" customWidth="1"/>
    <col min="8697" max="8697" width="8.42578125" style="38" customWidth="1"/>
    <col min="8698" max="8698" width="5.7109375" style="38" customWidth="1"/>
    <col min="8699" max="8699" width="2.5703125" style="38" customWidth="1"/>
    <col min="8700" max="8700" width="7.42578125" style="38" customWidth="1"/>
    <col min="8701" max="8701" width="2.85546875" style="38" customWidth="1"/>
    <col min="8702" max="8702" width="12.7109375" style="38" customWidth="1"/>
    <col min="8703" max="8703" width="16" style="38" customWidth="1"/>
    <col min="8704" max="8950" width="9.140625" style="38"/>
    <col min="8951" max="8951" width="17.5703125" style="38" customWidth="1"/>
    <col min="8952" max="8952" width="44.7109375" style="38" customWidth="1"/>
    <col min="8953" max="8953" width="8.42578125" style="38" customWidth="1"/>
    <col min="8954" max="8954" width="5.7109375" style="38" customWidth="1"/>
    <col min="8955" max="8955" width="2.5703125" style="38" customWidth="1"/>
    <col min="8956" max="8956" width="7.42578125" style="38" customWidth="1"/>
    <col min="8957" max="8957" width="2.85546875" style="38" customWidth="1"/>
    <col min="8958" max="8958" width="12.7109375" style="38" customWidth="1"/>
    <col min="8959" max="8959" width="16" style="38" customWidth="1"/>
    <col min="8960" max="9206" width="9.140625" style="38"/>
    <col min="9207" max="9207" width="17.5703125" style="38" customWidth="1"/>
    <col min="9208" max="9208" width="44.7109375" style="38" customWidth="1"/>
    <col min="9209" max="9209" width="8.42578125" style="38" customWidth="1"/>
    <col min="9210" max="9210" width="5.7109375" style="38" customWidth="1"/>
    <col min="9211" max="9211" width="2.5703125" style="38" customWidth="1"/>
    <col min="9212" max="9212" width="7.42578125" style="38" customWidth="1"/>
    <col min="9213" max="9213" width="2.85546875" style="38" customWidth="1"/>
    <col min="9214" max="9214" width="12.7109375" style="38" customWidth="1"/>
    <col min="9215" max="9215" width="16" style="38" customWidth="1"/>
    <col min="9216" max="9462" width="9.140625" style="38"/>
    <col min="9463" max="9463" width="17.5703125" style="38" customWidth="1"/>
    <col min="9464" max="9464" width="44.7109375" style="38" customWidth="1"/>
    <col min="9465" max="9465" width="8.42578125" style="38" customWidth="1"/>
    <col min="9466" max="9466" width="5.7109375" style="38" customWidth="1"/>
    <col min="9467" max="9467" width="2.5703125" style="38" customWidth="1"/>
    <col min="9468" max="9468" width="7.42578125" style="38" customWidth="1"/>
    <col min="9469" max="9469" width="2.85546875" style="38" customWidth="1"/>
    <col min="9470" max="9470" width="12.7109375" style="38" customWidth="1"/>
    <col min="9471" max="9471" width="16" style="38" customWidth="1"/>
    <col min="9472" max="9718" width="9.140625" style="38"/>
    <col min="9719" max="9719" width="17.5703125" style="38" customWidth="1"/>
    <col min="9720" max="9720" width="44.7109375" style="38" customWidth="1"/>
    <col min="9721" max="9721" width="8.42578125" style="38" customWidth="1"/>
    <col min="9722" max="9722" width="5.7109375" style="38" customWidth="1"/>
    <col min="9723" max="9723" width="2.5703125" style="38" customWidth="1"/>
    <col min="9724" max="9724" width="7.42578125" style="38" customWidth="1"/>
    <col min="9725" max="9725" width="2.85546875" style="38" customWidth="1"/>
    <col min="9726" max="9726" width="12.7109375" style="38" customWidth="1"/>
    <col min="9727" max="9727" width="16" style="38" customWidth="1"/>
    <col min="9728" max="9974" width="9.140625" style="38"/>
    <col min="9975" max="9975" width="17.5703125" style="38" customWidth="1"/>
    <col min="9976" max="9976" width="44.7109375" style="38" customWidth="1"/>
    <col min="9977" max="9977" width="8.42578125" style="38" customWidth="1"/>
    <col min="9978" max="9978" width="5.7109375" style="38" customWidth="1"/>
    <col min="9979" max="9979" width="2.5703125" style="38" customWidth="1"/>
    <col min="9980" max="9980" width="7.42578125" style="38" customWidth="1"/>
    <col min="9981" max="9981" width="2.85546875" style="38" customWidth="1"/>
    <col min="9982" max="9982" width="12.7109375" style="38" customWidth="1"/>
    <col min="9983" max="9983" width="16" style="38" customWidth="1"/>
    <col min="9984" max="10230" width="9.140625" style="38"/>
    <col min="10231" max="10231" width="17.5703125" style="38" customWidth="1"/>
    <col min="10232" max="10232" width="44.7109375" style="38" customWidth="1"/>
    <col min="10233" max="10233" width="8.42578125" style="38" customWidth="1"/>
    <col min="10234" max="10234" width="5.7109375" style="38" customWidth="1"/>
    <col min="10235" max="10235" width="2.5703125" style="38" customWidth="1"/>
    <col min="10236" max="10236" width="7.42578125" style="38" customWidth="1"/>
    <col min="10237" max="10237" width="2.85546875" style="38" customWidth="1"/>
    <col min="10238" max="10238" width="12.7109375" style="38" customWidth="1"/>
    <col min="10239" max="10239" width="16" style="38" customWidth="1"/>
    <col min="10240" max="10486" width="9.140625" style="38"/>
    <col min="10487" max="10487" width="17.5703125" style="38" customWidth="1"/>
    <col min="10488" max="10488" width="44.7109375" style="38" customWidth="1"/>
    <col min="10489" max="10489" width="8.42578125" style="38" customWidth="1"/>
    <col min="10490" max="10490" width="5.7109375" style="38" customWidth="1"/>
    <col min="10491" max="10491" width="2.5703125" style="38" customWidth="1"/>
    <col min="10492" max="10492" width="7.42578125" style="38" customWidth="1"/>
    <col min="10493" max="10493" width="2.85546875" style="38" customWidth="1"/>
    <col min="10494" max="10494" width="12.7109375" style="38" customWidth="1"/>
    <col min="10495" max="10495" width="16" style="38" customWidth="1"/>
    <col min="10496" max="10742" width="9.140625" style="38"/>
    <col min="10743" max="10743" width="17.5703125" style="38" customWidth="1"/>
    <col min="10744" max="10744" width="44.7109375" style="38" customWidth="1"/>
    <col min="10745" max="10745" width="8.42578125" style="38" customWidth="1"/>
    <col min="10746" max="10746" width="5.7109375" style="38" customWidth="1"/>
    <col min="10747" max="10747" width="2.5703125" style="38" customWidth="1"/>
    <col min="10748" max="10748" width="7.42578125" style="38" customWidth="1"/>
    <col min="10749" max="10749" width="2.85546875" style="38" customWidth="1"/>
    <col min="10750" max="10750" width="12.7109375" style="38" customWidth="1"/>
    <col min="10751" max="10751" width="16" style="38" customWidth="1"/>
    <col min="10752" max="10998" width="9.140625" style="38"/>
    <col min="10999" max="10999" width="17.5703125" style="38" customWidth="1"/>
    <col min="11000" max="11000" width="44.7109375" style="38" customWidth="1"/>
    <col min="11001" max="11001" width="8.42578125" style="38" customWidth="1"/>
    <col min="11002" max="11002" width="5.7109375" style="38" customWidth="1"/>
    <col min="11003" max="11003" width="2.5703125" style="38" customWidth="1"/>
    <col min="11004" max="11004" width="7.42578125" style="38" customWidth="1"/>
    <col min="11005" max="11005" width="2.85546875" style="38" customWidth="1"/>
    <col min="11006" max="11006" width="12.7109375" style="38" customWidth="1"/>
    <col min="11007" max="11007" width="16" style="38" customWidth="1"/>
    <col min="11008" max="11254" width="9.140625" style="38"/>
    <col min="11255" max="11255" width="17.5703125" style="38" customWidth="1"/>
    <col min="11256" max="11256" width="44.7109375" style="38" customWidth="1"/>
    <col min="11257" max="11257" width="8.42578125" style="38" customWidth="1"/>
    <col min="11258" max="11258" width="5.7109375" style="38" customWidth="1"/>
    <col min="11259" max="11259" width="2.5703125" style="38" customWidth="1"/>
    <col min="11260" max="11260" width="7.42578125" style="38" customWidth="1"/>
    <col min="11261" max="11261" width="2.85546875" style="38" customWidth="1"/>
    <col min="11262" max="11262" width="12.7109375" style="38" customWidth="1"/>
    <col min="11263" max="11263" width="16" style="38" customWidth="1"/>
    <col min="11264" max="11510" width="9.140625" style="38"/>
    <col min="11511" max="11511" width="17.5703125" style="38" customWidth="1"/>
    <col min="11512" max="11512" width="44.7109375" style="38" customWidth="1"/>
    <col min="11513" max="11513" width="8.42578125" style="38" customWidth="1"/>
    <col min="11514" max="11514" width="5.7109375" style="38" customWidth="1"/>
    <col min="11515" max="11515" width="2.5703125" style="38" customWidth="1"/>
    <col min="11516" max="11516" width="7.42578125" style="38" customWidth="1"/>
    <col min="11517" max="11517" width="2.85546875" style="38" customWidth="1"/>
    <col min="11518" max="11518" width="12.7109375" style="38" customWidth="1"/>
    <col min="11519" max="11519" width="16" style="38" customWidth="1"/>
    <col min="11520" max="11766" width="9.140625" style="38"/>
    <col min="11767" max="11767" width="17.5703125" style="38" customWidth="1"/>
    <col min="11768" max="11768" width="44.7109375" style="38" customWidth="1"/>
    <col min="11769" max="11769" width="8.42578125" style="38" customWidth="1"/>
    <col min="11770" max="11770" width="5.7109375" style="38" customWidth="1"/>
    <col min="11771" max="11771" width="2.5703125" style="38" customWidth="1"/>
    <col min="11772" max="11772" width="7.42578125" style="38" customWidth="1"/>
    <col min="11773" max="11773" width="2.85546875" style="38" customWidth="1"/>
    <col min="11774" max="11774" width="12.7109375" style="38" customWidth="1"/>
    <col min="11775" max="11775" width="16" style="38" customWidth="1"/>
    <col min="11776" max="12022" width="9.140625" style="38"/>
    <col min="12023" max="12023" width="17.5703125" style="38" customWidth="1"/>
    <col min="12024" max="12024" width="44.7109375" style="38" customWidth="1"/>
    <col min="12025" max="12025" width="8.42578125" style="38" customWidth="1"/>
    <col min="12026" max="12026" width="5.7109375" style="38" customWidth="1"/>
    <col min="12027" max="12027" width="2.5703125" style="38" customWidth="1"/>
    <col min="12028" max="12028" width="7.42578125" style="38" customWidth="1"/>
    <col min="12029" max="12029" width="2.85546875" style="38" customWidth="1"/>
    <col min="12030" max="12030" width="12.7109375" style="38" customWidth="1"/>
    <col min="12031" max="12031" width="16" style="38" customWidth="1"/>
    <col min="12032" max="12278" width="9.140625" style="38"/>
    <col min="12279" max="12279" width="17.5703125" style="38" customWidth="1"/>
    <col min="12280" max="12280" width="44.7109375" style="38" customWidth="1"/>
    <col min="12281" max="12281" width="8.42578125" style="38" customWidth="1"/>
    <col min="12282" max="12282" width="5.7109375" style="38" customWidth="1"/>
    <col min="12283" max="12283" width="2.5703125" style="38" customWidth="1"/>
    <col min="12284" max="12284" width="7.42578125" style="38" customWidth="1"/>
    <col min="12285" max="12285" width="2.85546875" style="38" customWidth="1"/>
    <col min="12286" max="12286" width="12.7109375" style="38" customWidth="1"/>
    <col min="12287" max="12287" width="16" style="38" customWidth="1"/>
    <col min="12288" max="12534" width="9.140625" style="38"/>
    <col min="12535" max="12535" width="17.5703125" style="38" customWidth="1"/>
    <col min="12536" max="12536" width="44.7109375" style="38" customWidth="1"/>
    <col min="12537" max="12537" width="8.42578125" style="38" customWidth="1"/>
    <col min="12538" max="12538" width="5.7109375" style="38" customWidth="1"/>
    <col min="12539" max="12539" width="2.5703125" style="38" customWidth="1"/>
    <col min="12540" max="12540" width="7.42578125" style="38" customWidth="1"/>
    <col min="12541" max="12541" width="2.85546875" style="38" customWidth="1"/>
    <col min="12542" max="12542" width="12.7109375" style="38" customWidth="1"/>
    <col min="12543" max="12543" width="16" style="38" customWidth="1"/>
    <col min="12544" max="12790" width="9.140625" style="38"/>
    <col min="12791" max="12791" width="17.5703125" style="38" customWidth="1"/>
    <col min="12792" max="12792" width="44.7109375" style="38" customWidth="1"/>
    <col min="12793" max="12793" width="8.42578125" style="38" customWidth="1"/>
    <col min="12794" max="12794" width="5.7109375" style="38" customWidth="1"/>
    <col min="12795" max="12795" width="2.5703125" style="38" customWidth="1"/>
    <col min="12796" max="12796" width="7.42578125" style="38" customWidth="1"/>
    <col min="12797" max="12797" width="2.85546875" style="38" customWidth="1"/>
    <col min="12798" max="12798" width="12.7109375" style="38" customWidth="1"/>
    <col min="12799" max="12799" width="16" style="38" customWidth="1"/>
    <col min="12800" max="13046" width="9.140625" style="38"/>
    <col min="13047" max="13047" width="17.5703125" style="38" customWidth="1"/>
    <col min="13048" max="13048" width="44.7109375" style="38" customWidth="1"/>
    <col min="13049" max="13049" width="8.42578125" style="38" customWidth="1"/>
    <col min="13050" max="13050" width="5.7109375" style="38" customWidth="1"/>
    <col min="13051" max="13051" width="2.5703125" style="38" customWidth="1"/>
    <col min="13052" max="13052" width="7.42578125" style="38" customWidth="1"/>
    <col min="13053" max="13053" width="2.85546875" style="38" customWidth="1"/>
    <col min="13054" max="13054" width="12.7109375" style="38" customWidth="1"/>
    <col min="13055" max="13055" width="16" style="38" customWidth="1"/>
    <col min="13056" max="13302" width="9.140625" style="38"/>
    <col min="13303" max="13303" width="17.5703125" style="38" customWidth="1"/>
    <col min="13304" max="13304" width="44.7109375" style="38" customWidth="1"/>
    <col min="13305" max="13305" width="8.42578125" style="38" customWidth="1"/>
    <col min="13306" max="13306" width="5.7109375" style="38" customWidth="1"/>
    <col min="13307" max="13307" width="2.5703125" style="38" customWidth="1"/>
    <col min="13308" max="13308" width="7.42578125" style="38" customWidth="1"/>
    <col min="13309" max="13309" width="2.85546875" style="38" customWidth="1"/>
    <col min="13310" max="13310" width="12.7109375" style="38" customWidth="1"/>
    <col min="13311" max="13311" width="16" style="38" customWidth="1"/>
    <col min="13312" max="13558" width="9.140625" style="38"/>
    <col min="13559" max="13559" width="17.5703125" style="38" customWidth="1"/>
    <col min="13560" max="13560" width="44.7109375" style="38" customWidth="1"/>
    <col min="13561" max="13561" width="8.42578125" style="38" customWidth="1"/>
    <col min="13562" max="13562" width="5.7109375" style="38" customWidth="1"/>
    <col min="13563" max="13563" width="2.5703125" style="38" customWidth="1"/>
    <col min="13564" max="13564" width="7.42578125" style="38" customWidth="1"/>
    <col min="13565" max="13565" width="2.85546875" style="38" customWidth="1"/>
    <col min="13566" max="13566" width="12.7109375" style="38" customWidth="1"/>
    <col min="13567" max="13567" width="16" style="38" customWidth="1"/>
    <col min="13568" max="13814" width="9.140625" style="38"/>
    <col min="13815" max="13815" width="17.5703125" style="38" customWidth="1"/>
    <col min="13816" max="13816" width="44.7109375" style="38" customWidth="1"/>
    <col min="13817" max="13817" width="8.42578125" style="38" customWidth="1"/>
    <col min="13818" max="13818" width="5.7109375" style="38" customWidth="1"/>
    <col min="13819" max="13819" width="2.5703125" style="38" customWidth="1"/>
    <col min="13820" max="13820" width="7.42578125" style="38" customWidth="1"/>
    <col min="13821" max="13821" width="2.85546875" style="38" customWidth="1"/>
    <col min="13822" max="13822" width="12.7109375" style="38" customWidth="1"/>
    <col min="13823" max="13823" width="16" style="38" customWidth="1"/>
    <col min="13824" max="14070" width="9.140625" style="38"/>
    <col min="14071" max="14071" width="17.5703125" style="38" customWidth="1"/>
    <col min="14072" max="14072" width="44.7109375" style="38" customWidth="1"/>
    <col min="14073" max="14073" width="8.42578125" style="38" customWidth="1"/>
    <col min="14074" max="14074" width="5.7109375" style="38" customWidth="1"/>
    <col min="14075" max="14075" width="2.5703125" style="38" customWidth="1"/>
    <col min="14076" max="14076" width="7.42578125" style="38" customWidth="1"/>
    <col min="14077" max="14077" width="2.85546875" style="38" customWidth="1"/>
    <col min="14078" max="14078" width="12.7109375" style="38" customWidth="1"/>
    <col min="14079" max="14079" width="16" style="38" customWidth="1"/>
    <col min="14080" max="14326" width="9.140625" style="38"/>
    <col min="14327" max="14327" width="17.5703125" style="38" customWidth="1"/>
    <col min="14328" max="14328" width="44.7109375" style="38" customWidth="1"/>
    <col min="14329" max="14329" width="8.42578125" style="38" customWidth="1"/>
    <col min="14330" max="14330" width="5.7109375" style="38" customWidth="1"/>
    <col min="14331" max="14331" width="2.5703125" style="38" customWidth="1"/>
    <col min="14332" max="14332" width="7.42578125" style="38" customWidth="1"/>
    <col min="14333" max="14333" width="2.85546875" style="38" customWidth="1"/>
    <col min="14334" max="14334" width="12.7109375" style="38" customWidth="1"/>
    <col min="14335" max="14335" width="16" style="38" customWidth="1"/>
    <col min="14336" max="14582" width="9.140625" style="38"/>
    <col min="14583" max="14583" width="17.5703125" style="38" customWidth="1"/>
    <col min="14584" max="14584" width="44.7109375" style="38" customWidth="1"/>
    <col min="14585" max="14585" width="8.42578125" style="38" customWidth="1"/>
    <col min="14586" max="14586" width="5.7109375" style="38" customWidth="1"/>
    <col min="14587" max="14587" width="2.5703125" style="38" customWidth="1"/>
    <col min="14588" max="14588" width="7.42578125" style="38" customWidth="1"/>
    <col min="14589" max="14589" width="2.85546875" style="38" customWidth="1"/>
    <col min="14590" max="14590" width="12.7109375" style="38" customWidth="1"/>
    <col min="14591" max="14591" width="16" style="38" customWidth="1"/>
    <col min="14592" max="14838" width="9.140625" style="38"/>
    <col min="14839" max="14839" width="17.5703125" style="38" customWidth="1"/>
    <col min="14840" max="14840" width="44.7109375" style="38" customWidth="1"/>
    <col min="14841" max="14841" width="8.42578125" style="38" customWidth="1"/>
    <col min="14842" max="14842" width="5.7109375" style="38" customWidth="1"/>
    <col min="14843" max="14843" width="2.5703125" style="38" customWidth="1"/>
    <col min="14844" max="14844" width="7.42578125" style="38" customWidth="1"/>
    <col min="14845" max="14845" width="2.85546875" style="38" customWidth="1"/>
    <col min="14846" max="14846" width="12.7109375" style="38" customWidth="1"/>
    <col min="14847" max="14847" width="16" style="38" customWidth="1"/>
    <col min="14848" max="15094" width="9.140625" style="38"/>
    <col min="15095" max="15095" width="17.5703125" style="38" customWidth="1"/>
    <col min="15096" max="15096" width="44.7109375" style="38" customWidth="1"/>
    <col min="15097" max="15097" width="8.42578125" style="38" customWidth="1"/>
    <col min="15098" max="15098" width="5.7109375" style="38" customWidth="1"/>
    <col min="15099" max="15099" width="2.5703125" style="38" customWidth="1"/>
    <col min="15100" max="15100" width="7.42578125" style="38" customWidth="1"/>
    <col min="15101" max="15101" width="2.85546875" style="38" customWidth="1"/>
    <col min="15102" max="15102" width="12.7109375" style="38" customWidth="1"/>
    <col min="15103" max="15103" width="16" style="38" customWidth="1"/>
    <col min="15104" max="15350" width="9.140625" style="38"/>
    <col min="15351" max="15351" width="17.5703125" style="38" customWidth="1"/>
    <col min="15352" max="15352" width="44.7109375" style="38" customWidth="1"/>
    <col min="15353" max="15353" width="8.42578125" style="38" customWidth="1"/>
    <col min="15354" max="15354" width="5.7109375" style="38" customWidth="1"/>
    <col min="15355" max="15355" width="2.5703125" style="38" customWidth="1"/>
    <col min="15356" max="15356" width="7.42578125" style="38" customWidth="1"/>
    <col min="15357" max="15357" width="2.85546875" style="38" customWidth="1"/>
    <col min="15358" max="15358" width="12.7109375" style="38" customWidth="1"/>
    <col min="15359" max="15359" width="16" style="38" customWidth="1"/>
    <col min="15360" max="15606" width="9.140625" style="38"/>
    <col min="15607" max="15607" width="17.5703125" style="38" customWidth="1"/>
    <col min="15608" max="15608" width="44.7109375" style="38" customWidth="1"/>
    <col min="15609" max="15609" width="8.42578125" style="38" customWidth="1"/>
    <col min="15610" max="15610" width="5.7109375" style="38" customWidth="1"/>
    <col min="15611" max="15611" width="2.5703125" style="38" customWidth="1"/>
    <col min="15612" max="15612" width="7.42578125" style="38" customWidth="1"/>
    <col min="15613" max="15613" width="2.85546875" style="38" customWidth="1"/>
    <col min="15614" max="15614" width="12.7109375" style="38" customWidth="1"/>
    <col min="15615" max="15615" width="16" style="38" customWidth="1"/>
    <col min="15616" max="15862" width="9.140625" style="38"/>
    <col min="15863" max="15863" width="17.5703125" style="38" customWidth="1"/>
    <col min="15864" max="15864" width="44.7109375" style="38" customWidth="1"/>
    <col min="15865" max="15865" width="8.42578125" style="38" customWidth="1"/>
    <col min="15866" max="15866" width="5.7109375" style="38" customWidth="1"/>
    <col min="15867" max="15867" width="2.5703125" style="38" customWidth="1"/>
    <col min="15868" max="15868" width="7.42578125" style="38" customWidth="1"/>
    <col min="15869" max="15869" width="2.85546875" style="38" customWidth="1"/>
    <col min="15870" max="15870" width="12.7109375" style="38" customWidth="1"/>
    <col min="15871" max="15871" width="16" style="38" customWidth="1"/>
    <col min="15872" max="16118" width="9.140625" style="38"/>
    <col min="16119" max="16119" width="17.5703125" style="38" customWidth="1"/>
    <col min="16120" max="16120" width="44.7109375" style="38" customWidth="1"/>
    <col min="16121" max="16121" width="8.42578125" style="38" customWidth="1"/>
    <col min="16122" max="16122" width="5.7109375" style="38" customWidth="1"/>
    <col min="16123" max="16123" width="2.5703125" style="38" customWidth="1"/>
    <col min="16124" max="16124" width="7.42578125" style="38" customWidth="1"/>
    <col min="16125" max="16125" width="2.85546875" style="38" customWidth="1"/>
    <col min="16126" max="16126" width="12.7109375" style="38" customWidth="1"/>
    <col min="16127" max="16127" width="16" style="38" customWidth="1"/>
    <col min="16128" max="16384" width="9.140625" style="38"/>
  </cols>
  <sheetData>
    <row r="1" spans="1:9" ht="13.5">
      <c r="I1" s="39" t="s">
        <v>1</v>
      </c>
    </row>
    <row r="2" spans="1:9" ht="13.5">
      <c r="I2" s="62" t="s">
        <v>437</v>
      </c>
    </row>
    <row r="3" spans="1:9">
      <c r="A3" s="41" t="s">
        <v>50</v>
      </c>
      <c r="B3" s="176" t="s">
        <v>51</v>
      </c>
      <c r="C3" s="177"/>
      <c r="D3" s="177"/>
      <c r="E3" s="177"/>
      <c r="F3" s="177"/>
      <c r="G3" s="177"/>
      <c r="H3" s="177"/>
      <c r="I3" s="177"/>
    </row>
    <row r="4" spans="1:9">
      <c r="A4" s="41" t="s">
        <v>52</v>
      </c>
      <c r="B4" s="176" t="s">
        <v>10</v>
      </c>
      <c r="C4" s="177"/>
      <c r="D4" s="177"/>
      <c r="E4" s="177"/>
      <c r="F4" s="177"/>
      <c r="G4" s="177"/>
      <c r="H4" s="177"/>
      <c r="I4" s="177"/>
    </row>
    <row r="5" spans="1:9">
      <c r="A5" s="41" t="s">
        <v>53</v>
      </c>
      <c r="B5" s="176" t="s">
        <v>54</v>
      </c>
      <c r="C5" s="177"/>
      <c r="D5" s="177"/>
      <c r="E5" s="177"/>
      <c r="F5" s="177"/>
      <c r="G5" s="177"/>
      <c r="H5" s="177"/>
      <c r="I5" s="177"/>
    </row>
    <row r="6" spans="1:9">
      <c r="A6" s="41" t="s">
        <v>55</v>
      </c>
      <c r="B6" s="176" t="s">
        <v>56</v>
      </c>
      <c r="C6" s="177"/>
      <c r="D6" s="177"/>
      <c r="E6" s="177"/>
      <c r="F6" s="177"/>
      <c r="G6" s="177"/>
      <c r="H6" s="177"/>
      <c r="I6" s="177"/>
    </row>
    <row r="7" spans="1:9">
      <c r="A7" s="41" t="s">
        <v>57</v>
      </c>
      <c r="B7" s="176" t="s">
        <v>56</v>
      </c>
      <c r="C7" s="177"/>
      <c r="D7" s="177"/>
      <c r="E7" s="177"/>
      <c r="F7" s="177"/>
      <c r="G7" s="177"/>
      <c r="H7" s="177"/>
      <c r="I7" s="177"/>
    </row>
    <row r="8" spans="1:9">
      <c r="F8" s="122"/>
      <c r="G8" s="122"/>
      <c r="H8" s="122"/>
      <c r="I8" s="122"/>
    </row>
    <row r="10" spans="1:9" ht="13.5" thickBot="1">
      <c r="A10" s="230" t="s">
        <v>438</v>
      </c>
      <c r="B10" s="230"/>
      <c r="C10" s="230"/>
      <c r="D10" s="230"/>
      <c r="E10" s="230"/>
      <c r="F10" s="230"/>
      <c r="G10" s="230"/>
      <c r="H10" s="230"/>
      <c r="I10" s="230"/>
    </row>
    <row r="11" spans="1:9" ht="14.25" thickTop="1" thickBot="1">
      <c r="A11" s="228" t="s">
        <v>439</v>
      </c>
      <c r="B11" s="228"/>
      <c r="C11" s="228"/>
      <c r="D11" s="228"/>
      <c r="E11" s="228"/>
      <c r="F11" s="228"/>
      <c r="G11" s="228"/>
      <c r="H11" s="228"/>
      <c r="I11" s="228"/>
    </row>
    <row r="12" spans="1:9" ht="13.5" thickTop="1">
      <c r="A12" s="78"/>
      <c r="B12" s="78"/>
      <c r="C12" s="78"/>
      <c r="D12" s="78"/>
      <c r="E12" s="78"/>
      <c r="F12" s="78"/>
      <c r="G12" s="78"/>
      <c r="H12" s="78"/>
    </row>
    <row r="13" spans="1:9">
      <c r="B13" s="132" t="s">
        <v>651</v>
      </c>
      <c r="C13" s="132"/>
      <c r="D13" s="132"/>
      <c r="E13" s="132"/>
      <c r="F13" s="132"/>
      <c r="G13" s="132"/>
      <c r="H13" s="132"/>
    </row>
    <row r="15" spans="1:9">
      <c r="I15" s="79" t="s">
        <v>440</v>
      </c>
    </row>
    <row r="16" spans="1:9" ht="12.75" customHeight="1">
      <c r="A16" s="150" t="s">
        <v>441</v>
      </c>
      <c r="B16" s="226" t="s">
        <v>442</v>
      </c>
      <c r="C16" s="229" t="s">
        <v>62</v>
      </c>
      <c r="D16" s="226" t="s">
        <v>443</v>
      </c>
      <c r="E16" s="226" t="s">
        <v>444</v>
      </c>
      <c r="F16" s="226"/>
      <c r="G16" s="226"/>
      <c r="H16" s="226" t="s">
        <v>229</v>
      </c>
      <c r="I16" s="226"/>
    </row>
    <row r="17" spans="1:9" ht="12.75" customHeight="1">
      <c r="A17" s="222"/>
      <c r="B17" s="226"/>
      <c r="C17" s="229"/>
      <c r="D17" s="226"/>
      <c r="E17" s="226"/>
      <c r="F17" s="226"/>
      <c r="G17" s="226"/>
      <c r="H17" s="226"/>
      <c r="I17" s="226"/>
    </row>
    <row r="18" spans="1:9">
      <c r="A18" s="222"/>
      <c r="B18" s="226"/>
      <c r="C18" s="229"/>
      <c r="D18" s="226"/>
      <c r="E18" s="226"/>
      <c r="F18" s="226"/>
      <c r="G18" s="226"/>
      <c r="H18" s="226"/>
      <c r="I18" s="226"/>
    </row>
    <row r="19" spans="1:9" ht="25.5" customHeight="1">
      <c r="A19" s="222"/>
      <c r="B19" s="226"/>
      <c r="C19" s="229"/>
      <c r="D19" s="226"/>
      <c r="E19" s="226"/>
      <c r="F19" s="226"/>
      <c r="G19" s="226"/>
      <c r="H19" s="226" t="s">
        <v>445</v>
      </c>
      <c r="I19" s="226" t="s">
        <v>640</v>
      </c>
    </row>
    <row r="20" spans="1:9">
      <c r="A20" s="223"/>
      <c r="B20" s="226"/>
      <c r="C20" s="229"/>
      <c r="D20" s="226"/>
      <c r="E20" s="226"/>
      <c r="F20" s="226"/>
      <c r="G20" s="226"/>
      <c r="H20" s="226"/>
      <c r="I20" s="226"/>
    </row>
    <row r="21" spans="1:9">
      <c r="A21" s="120">
        <v>1</v>
      </c>
      <c r="B21" s="120">
        <v>2</v>
      </c>
      <c r="C21" s="120">
        <v>3</v>
      </c>
      <c r="D21" s="120">
        <v>4</v>
      </c>
      <c r="E21" s="140">
        <v>5</v>
      </c>
      <c r="F21" s="140"/>
      <c r="G21" s="140"/>
      <c r="H21" s="120">
        <v>6</v>
      </c>
      <c r="I21" s="120">
        <v>7</v>
      </c>
    </row>
    <row r="22" spans="1:9" ht="27" customHeight="1">
      <c r="A22" s="120"/>
      <c r="B22" s="80" t="s">
        <v>446</v>
      </c>
      <c r="C22" s="120"/>
      <c r="D22" s="120"/>
      <c r="E22" s="140"/>
      <c r="F22" s="140"/>
      <c r="G22" s="140"/>
      <c r="H22" s="120"/>
      <c r="I22" s="120"/>
    </row>
    <row r="23" spans="1:9" ht="15" customHeight="1">
      <c r="A23" s="120" t="s">
        <v>447</v>
      </c>
      <c r="B23" s="73" t="s">
        <v>448</v>
      </c>
      <c r="C23" s="120"/>
      <c r="D23" s="120"/>
      <c r="E23" s="120">
        <v>4</v>
      </c>
      <c r="F23" s="120">
        <v>0</v>
      </c>
      <c r="G23" s="120">
        <v>1</v>
      </c>
      <c r="H23" s="131">
        <v>6211495</v>
      </c>
      <c r="I23" s="131">
        <v>5835262</v>
      </c>
    </row>
    <row r="24" spans="1:9" ht="13.5" customHeight="1">
      <c r="A24" s="120"/>
      <c r="B24" s="121" t="s">
        <v>449</v>
      </c>
      <c r="C24" s="120"/>
      <c r="D24" s="120"/>
      <c r="E24" s="120"/>
      <c r="F24" s="120"/>
      <c r="G24" s="120"/>
      <c r="H24" s="131"/>
      <c r="I24" s="131"/>
    </row>
    <row r="25" spans="1:9" ht="26.25" customHeight="1">
      <c r="A25" s="120" t="s">
        <v>450</v>
      </c>
      <c r="B25" s="121" t="s">
        <v>451</v>
      </c>
      <c r="C25" s="120"/>
      <c r="D25" s="120" t="s">
        <v>452</v>
      </c>
      <c r="E25" s="120"/>
      <c r="F25" s="120"/>
      <c r="G25" s="120"/>
      <c r="H25" s="131"/>
      <c r="I25" s="131"/>
    </row>
    <row r="26" spans="1:9" ht="15.75" customHeight="1">
      <c r="A26" s="120" t="s">
        <v>453</v>
      </c>
      <c r="B26" s="121" t="s">
        <v>454</v>
      </c>
      <c r="C26" s="120"/>
      <c r="D26" s="120" t="s">
        <v>455</v>
      </c>
      <c r="E26" s="120"/>
      <c r="F26" s="120"/>
      <c r="G26" s="120"/>
      <c r="H26" s="131"/>
      <c r="I26" s="131"/>
    </row>
    <row r="27" spans="1:9" ht="27" customHeight="1">
      <c r="A27" s="120" t="s">
        <v>456</v>
      </c>
      <c r="B27" s="121" t="s">
        <v>457</v>
      </c>
      <c r="C27" s="120"/>
      <c r="D27" s="120" t="s">
        <v>452</v>
      </c>
      <c r="E27" s="120"/>
      <c r="F27" s="120"/>
      <c r="G27" s="120"/>
      <c r="H27" s="131">
        <v>7816622</v>
      </c>
      <c r="I27" s="131">
        <v>7008133</v>
      </c>
    </row>
    <row r="28" spans="1:9" ht="15.75" customHeight="1">
      <c r="A28" s="120" t="s">
        <v>458</v>
      </c>
      <c r="B28" s="121" t="s">
        <v>459</v>
      </c>
      <c r="C28" s="120"/>
      <c r="D28" s="120" t="s">
        <v>455</v>
      </c>
      <c r="E28" s="120"/>
      <c r="F28" s="120"/>
      <c r="G28" s="120"/>
      <c r="H28" s="131">
        <v>-8159</v>
      </c>
      <c r="I28" s="131">
        <v>-2650</v>
      </c>
    </row>
    <row r="29" spans="1:9" ht="15.75" customHeight="1">
      <c r="A29" s="120" t="s">
        <v>460</v>
      </c>
      <c r="B29" s="121" t="s">
        <v>461</v>
      </c>
      <c r="C29" s="120"/>
      <c r="D29" s="120" t="s">
        <v>455</v>
      </c>
      <c r="E29" s="120"/>
      <c r="F29" s="120"/>
      <c r="G29" s="120"/>
      <c r="H29" s="131"/>
      <c r="I29" s="131"/>
    </row>
    <row r="30" spans="1:9" ht="13.5" customHeight="1">
      <c r="A30" s="120" t="s">
        <v>462</v>
      </c>
      <c r="B30" s="121" t="s">
        <v>463</v>
      </c>
      <c r="C30" s="120"/>
      <c r="D30" s="120" t="s">
        <v>455</v>
      </c>
      <c r="E30" s="120"/>
      <c r="F30" s="120"/>
      <c r="G30" s="120"/>
      <c r="H30" s="131"/>
      <c r="I30" s="131"/>
    </row>
    <row r="31" spans="1:9" ht="26.25" customHeight="1">
      <c r="A31" s="120" t="s">
        <v>464</v>
      </c>
      <c r="B31" s="121" t="s">
        <v>465</v>
      </c>
      <c r="C31" s="120"/>
      <c r="D31" s="120" t="s">
        <v>455</v>
      </c>
      <c r="E31" s="120"/>
      <c r="F31" s="120"/>
      <c r="G31" s="120"/>
      <c r="H31" s="131"/>
      <c r="I31" s="131"/>
    </row>
    <row r="32" spans="1:9" ht="15.75" customHeight="1">
      <c r="A32" s="75" t="s">
        <v>466</v>
      </c>
      <c r="B32" s="73" t="s">
        <v>467</v>
      </c>
      <c r="C32" s="120"/>
      <c r="D32" s="120"/>
      <c r="E32" s="120">
        <v>4</v>
      </c>
      <c r="F32" s="120">
        <v>0</v>
      </c>
      <c r="G32" s="120">
        <v>2</v>
      </c>
      <c r="H32" s="131">
        <v>7808463</v>
      </c>
      <c r="I32" s="131">
        <v>7005483</v>
      </c>
    </row>
    <row r="33" spans="1:9" ht="12.75" customHeight="1">
      <c r="A33" s="120" t="s">
        <v>468</v>
      </c>
      <c r="B33" s="121" t="s">
        <v>469</v>
      </c>
      <c r="C33" s="120"/>
      <c r="D33" s="120" t="s">
        <v>455</v>
      </c>
      <c r="E33" s="120"/>
      <c r="F33" s="120"/>
      <c r="G33" s="120"/>
      <c r="H33" s="131">
        <v>-8632471</v>
      </c>
      <c r="I33" s="131">
        <v>-5201957</v>
      </c>
    </row>
    <row r="34" spans="1:9" ht="13.5" customHeight="1">
      <c r="A34" s="120" t="s">
        <v>470</v>
      </c>
      <c r="B34" s="121" t="s">
        <v>471</v>
      </c>
      <c r="C34" s="120"/>
      <c r="D34" s="120" t="s">
        <v>455</v>
      </c>
      <c r="E34" s="120"/>
      <c r="F34" s="120"/>
      <c r="G34" s="120"/>
      <c r="H34" s="131">
        <v>-1742149</v>
      </c>
      <c r="I34" s="131">
        <v>5863409</v>
      </c>
    </row>
    <row r="35" spans="1:9" ht="14.25" customHeight="1">
      <c r="A35" s="120" t="s">
        <v>472</v>
      </c>
      <c r="B35" s="121" t="s">
        <v>473</v>
      </c>
      <c r="C35" s="120"/>
      <c r="D35" s="120" t="s">
        <v>455</v>
      </c>
      <c r="E35" s="120"/>
      <c r="F35" s="120"/>
      <c r="G35" s="120"/>
      <c r="H35" s="131">
        <v>6080919</v>
      </c>
      <c r="I35" s="131">
        <v>-3912330</v>
      </c>
    </row>
    <row r="36" spans="1:9" ht="14.25" customHeight="1">
      <c r="A36" s="120" t="s">
        <v>474</v>
      </c>
      <c r="B36" s="121" t="s">
        <v>475</v>
      </c>
      <c r="C36" s="120"/>
      <c r="D36" s="120" t="s">
        <v>455</v>
      </c>
      <c r="E36" s="120"/>
      <c r="F36" s="120"/>
      <c r="G36" s="120"/>
      <c r="H36" s="131">
        <v>-232373</v>
      </c>
      <c r="I36" s="131">
        <v>-131449</v>
      </c>
    </row>
    <row r="37" spans="1:9" ht="14.25" customHeight="1">
      <c r="A37" s="120" t="s">
        <v>476</v>
      </c>
      <c r="B37" s="121" t="s">
        <v>477</v>
      </c>
      <c r="C37" s="120"/>
      <c r="D37" s="120" t="s">
        <v>455</v>
      </c>
      <c r="E37" s="120"/>
      <c r="F37" s="120"/>
      <c r="G37" s="120"/>
      <c r="H37" s="131">
        <v>-4869505</v>
      </c>
      <c r="I37" s="131">
        <v>-654955</v>
      </c>
    </row>
    <row r="38" spans="1:9" ht="13.5" customHeight="1">
      <c r="A38" s="120" t="s">
        <v>478</v>
      </c>
      <c r="B38" s="121" t="s">
        <v>479</v>
      </c>
      <c r="C38" s="120"/>
      <c r="D38" s="120" t="s">
        <v>455</v>
      </c>
      <c r="E38" s="120"/>
      <c r="F38" s="120"/>
      <c r="G38" s="120"/>
      <c r="H38" s="131">
        <v>4106351</v>
      </c>
      <c r="I38" s="131">
        <v>-39368507</v>
      </c>
    </row>
    <row r="39" spans="1:9" ht="15" customHeight="1">
      <c r="A39" s="120" t="s">
        <v>480</v>
      </c>
      <c r="B39" s="121" t="s">
        <v>481</v>
      </c>
      <c r="C39" s="120"/>
      <c r="D39" s="120" t="s">
        <v>455</v>
      </c>
      <c r="E39" s="120"/>
      <c r="F39" s="120"/>
      <c r="G39" s="120"/>
      <c r="H39" s="131">
        <v>-6650535</v>
      </c>
      <c r="I39" s="131">
        <v>-4320232</v>
      </c>
    </row>
    <row r="40" spans="1:9" ht="15.75" customHeight="1">
      <c r="A40" s="75" t="s">
        <v>482</v>
      </c>
      <c r="B40" s="73" t="s">
        <v>483</v>
      </c>
      <c r="C40" s="120"/>
      <c r="D40" s="120"/>
      <c r="E40" s="120">
        <v>4</v>
      </c>
      <c r="F40" s="120">
        <v>0</v>
      </c>
      <c r="G40" s="120">
        <v>3</v>
      </c>
      <c r="H40" s="131">
        <v>-11939763</v>
      </c>
      <c r="I40" s="131">
        <v>-47726021</v>
      </c>
    </row>
    <row r="41" spans="1:9" ht="15.75" customHeight="1">
      <c r="A41" s="75" t="s">
        <v>484</v>
      </c>
      <c r="B41" s="73" t="s">
        <v>485</v>
      </c>
      <c r="C41" s="120"/>
      <c r="D41" s="120"/>
      <c r="E41" s="120">
        <v>4</v>
      </c>
      <c r="F41" s="120">
        <v>0</v>
      </c>
      <c r="G41" s="120">
        <v>4</v>
      </c>
      <c r="H41" s="131">
        <v>2080195</v>
      </c>
      <c r="I41" s="131">
        <v>-34885276</v>
      </c>
    </row>
    <row r="42" spans="1:9" ht="15" customHeight="1">
      <c r="A42" s="120"/>
      <c r="B42" s="121" t="s">
        <v>486</v>
      </c>
      <c r="C42" s="120"/>
      <c r="D42" s="120"/>
      <c r="E42" s="120"/>
      <c r="F42" s="120"/>
      <c r="G42" s="120"/>
      <c r="H42" s="131"/>
      <c r="I42" s="131"/>
    </row>
    <row r="43" spans="1:9" ht="15" customHeight="1">
      <c r="A43" s="75" t="s">
        <v>487</v>
      </c>
      <c r="B43" s="73" t="s">
        <v>488</v>
      </c>
      <c r="C43" s="120"/>
      <c r="D43" s="120"/>
      <c r="E43" s="120">
        <v>4</v>
      </c>
      <c r="F43" s="120">
        <v>0</v>
      </c>
      <c r="G43" s="120">
        <v>5</v>
      </c>
      <c r="H43" s="131">
        <v>3000000</v>
      </c>
      <c r="I43" s="131">
        <v>1642668</v>
      </c>
    </row>
    <row r="44" spans="1:9" ht="17.25" customHeight="1">
      <c r="A44" s="120" t="s">
        <v>489</v>
      </c>
      <c r="B44" s="121" t="s">
        <v>490</v>
      </c>
      <c r="C44" s="120"/>
      <c r="D44" s="120" t="s">
        <v>452</v>
      </c>
      <c r="E44" s="120">
        <v>4</v>
      </c>
      <c r="F44" s="120">
        <v>0</v>
      </c>
      <c r="G44" s="120">
        <v>6</v>
      </c>
      <c r="H44" s="131">
        <v>3000000</v>
      </c>
      <c r="I44" s="131"/>
    </row>
    <row r="45" spans="1:9" ht="15.75" customHeight="1">
      <c r="A45" s="120" t="s">
        <v>491</v>
      </c>
      <c r="B45" s="121" t="s">
        <v>492</v>
      </c>
      <c r="C45" s="120"/>
      <c r="D45" s="120" t="s">
        <v>452</v>
      </c>
      <c r="E45" s="120">
        <v>4</v>
      </c>
      <c r="F45" s="120">
        <v>0</v>
      </c>
      <c r="G45" s="120">
        <v>7</v>
      </c>
      <c r="H45" s="131"/>
      <c r="I45" s="131"/>
    </row>
    <row r="46" spans="1:9" ht="15" customHeight="1">
      <c r="A46" s="120" t="s">
        <v>493</v>
      </c>
      <c r="B46" s="121" t="s">
        <v>494</v>
      </c>
      <c r="C46" s="120"/>
      <c r="D46" s="120" t="s">
        <v>452</v>
      </c>
      <c r="E46" s="120">
        <v>4</v>
      </c>
      <c r="F46" s="120">
        <v>0</v>
      </c>
      <c r="G46" s="120">
        <v>8</v>
      </c>
      <c r="H46" s="131"/>
      <c r="I46" s="131"/>
    </row>
    <row r="47" spans="1:9" ht="12.75" customHeight="1">
      <c r="A47" s="120" t="s">
        <v>495</v>
      </c>
      <c r="B47" s="121" t="s">
        <v>496</v>
      </c>
      <c r="C47" s="120"/>
      <c r="D47" s="120" t="s">
        <v>452</v>
      </c>
      <c r="E47" s="120">
        <v>4</v>
      </c>
      <c r="F47" s="120">
        <v>0</v>
      </c>
      <c r="G47" s="120">
        <v>9</v>
      </c>
      <c r="H47" s="131"/>
      <c r="I47" s="131"/>
    </row>
    <row r="48" spans="1:9" ht="12.75" customHeight="1">
      <c r="A48" s="120" t="s">
        <v>497</v>
      </c>
      <c r="B48" s="121" t="s">
        <v>498</v>
      </c>
      <c r="C48" s="120"/>
      <c r="D48" s="120" t="s">
        <v>452</v>
      </c>
      <c r="E48" s="120">
        <v>4</v>
      </c>
      <c r="F48" s="120">
        <v>1</v>
      </c>
      <c r="G48" s="120">
        <v>0</v>
      </c>
      <c r="H48" s="131"/>
      <c r="I48" s="131"/>
    </row>
    <row r="49" spans="1:9" ht="13.5" customHeight="1">
      <c r="A49" s="120" t="s">
        <v>499</v>
      </c>
      <c r="B49" s="121" t="s">
        <v>500</v>
      </c>
      <c r="C49" s="120"/>
      <c r="D49" s="120" t="s">
        <v>452</v>
      </c>
      <c r="E49" s="120">
        <v>4</v>
      </c>
      <c r="F49" s="120">
        <v>1</v>
      </c>
      <c r="G49" s="120">
        <v>1</v>
      </c>
      <c r="H49" s="131"/>
      <c r="I49" s="131">
        <v>1642668</v>
      </c>
    </row>
    <row r="50" spans="1:9" ht="15.75" customHeight="1">
      <c r="A50" s="75" t="s">
        <v>501</v>
      </c>
      <c r="B50" s="73" t="s">
        <v>502</v>
      </c>
      <c r="C50" s="120"/>
      <c r="D50" s="120"/>
      <c r="E50" s="120">
        <v>4</v>
      </c>
      <c r="F50" s="120">
        <v>1</v>
      </c>
      <c r="G50" s="120">
        <v>2</v>
      </c>
      <c r="H50" s="131">
        <v>14435344</v>
      </c>
      <c r="I50" s="131">
        <v>745003</v>
      </c>
    </row>
    <row r="51" spans="1:9" ht="15" customHeight="1">
      <c r="A51" s="120" t="s">
        <v>503</v>
      </c>
      <c r="B51" s="121" t="s">
        <v>504</v>
      </c>
      <c r="C51" s="120"/>
      <c r="D51" s="120" t="s">
        <v>505</v>
      </c>
      <c r="E51" s="120">
        <v>4</v>
      </c>
      <c r="F51" s="120">
        <v>1</v>
      </c>
      <c r="G51" s="120">
        <v>3</v>
      </c>
      <c r="H51" s="131"/>
      <c r="I51" s="131"/>
    </row>
    <row r="52" spans="1:9" ht="13.5" customHeight="1">
      <c r="A52" s="120" t="s">
        <v>506</v>
      </c>
      <c r="B52" s="121" t="s">
        <v>507</v>
      </c>
      <c r="C52" s="120"/>
      <c r="D52" s="120" t="s">
        <v>505</v>
      </c>
      <c r="E52" s="120">
        <v>4</v>
      </c>
      <c r="F52" s="120">
        <v>1</v>
      </c>
      <c r="G52" s="120">
        <v>4</v>
      </c>
      <c r="H52" s="131"/>
      <c r="I52" s="131"/>
    </row>
    <row r="53" spans="1:9" ht="14.25" customHeight="1">
      <c r="A53" s="120" t="s">
        <v>508</v>
      </c>
      <c r="B53" s="121" t="s">
        <v>509</v>
      </c>
      <c r="C53" s="120"/>
      <c r="D53" s="120" t="s">
        <v>505</v>
      </c>
      <c r="E53" s="120">
        <v>4</v>
      </c>
      <c r="F53" s="120">
        <v>1</v>
      </c>
      <c r="G53" s="120">
        <v>5</v>
      </c>
      <c r="H53" s="131">
        <v>13935618</v>
      </c>
      <c r="I53" s="131"/>
    </row>
    <row r="54" spans="1:9" ht="16.5" customHeight="1">
      <c r="A54" s="120" t="s">
        <v>510</v>
      </c>
      <c r="B54" s="121" t="s">
        <v>511</v>
      </c>
      <c r="C54" s="120"/>
      <c r="D54" s="120" t="s">
        <v>505</v>
      </c>
      <c r="E54" s="120">
        <v>4</v>
      </c>
      <c r="F54" s="120">
        <v>1</v>
      </c>
      <c r="G54" s="120">
        <v>6</v>
      </c>
      <c r="H54" s="131">
        <v>499726</v>
      </c>
      <c r="I54" s="131">
        <v>745003</v>
      </c>
    </row>
    <row r="55" spans="1:9" ht="15.75" customHeight="1">
      <c r="A55" s="75">
        <v>31</v>
      </c>
      <c r="B55" s="73" t="s">
        <v>512</v>
      </c>
      <c r="C55" s="120"/>
      <c r="D55" s="120"/>
      <c r="E55" s="120">
        <v>4</v>
      </c>
      <c r="F55" s="120">
        <v>1</v>
      </c>
      <c r="G55" s="120">
        <v>7</v>
      </c>
      <c r="H55" s="131"/>
      <c r="I55" s="131">
        <v>897665</v>
      </c>
    </row>
    <row r="56" spans="1:9" ht="14.25" customHeight="1">
      <c r="A56" s="75" t="s">
        <v>513</v>
      </c>
      <c r="B56" s="73" t="s">
        <v>514</v>
      </c>
      <c r="C56" s="120"/>
      <c r="D56" s="120"/>
      <c r="E56" s="120">
        <v>4</v>
      </c>
      <c r="F56" s="120">
        <v>1</v>
      </c>
      <c r="G56" s="120">
        <v>8</v>
      </c>
      <c r="H56" s="131">
        <v>11435344</v>
      </c>
      <c r="I56" s="131"/>
    </row>
    <row r="57" spans="1:9" ht="27" customHeight="1">
      <c r="A57" s="120"/>
      <c r="B57" s="121" t="s">
        <v>515</v>
      </c>
      <c r="C57" s="120"/>
      <c r="D57" s="120"/>
      <c r="E57" s="120"/>
      <c r="F57" s="120"/>
      <c r="G57" s="120"/>
      <c r="H57" s="131"/>
      <c r="I57" s="131"/>
    </row>
    <row r="58" spans="1:9" ht="14.25" customHeight="1">
      <c r="A58" s="75" t="s">
        <v>516</v>
      </c>
      <c r="B58" s="73" t="s">
        <v>517</v>
      </c>
      <c r="C58" s="120"/>
      <c r="D58" s="120"/>
      <c r="E58" s="120">
        <v>4</v>
      </c>
      <c r="F58" s="120">
        <v>1</v>
      </c>
      <c r="G58" s="120">
        <v>9</v>
      </c>
      <c r="H58" s="131">
        <v>128701160</v>
      </c>
      <c r="I58" s="131">
        <v>101140124</v>
      </c>
    </row>
    <row r="59" spans="1:9" ht="13.5" customHeight="1">
      <c r="A59" s="120" t="s">
        <v>518</v>
      </c>
      <c r="B59" s="121" t="s">
        <v>519</v>
      </c>
      <c r="C59" s="120"/>
      <c r="D59" s="120" t="s">
        <v>452</v>
      </c>
      <c r="E59" s="120">
        <v>4</v>
      </c>
      <c r="F59" s="120">
        <v>2</v>
      </c>
      <c r="G59" s="120">
        <v>0</v>
      </c>
      <c r="H59" s="131"/>
      <c r="I59" s="131"/>
    </row>
    <row r="60" spans="1:9" ht="12.75" customHeight="1">
      <c r="A60" s="120" t="s">
        <v>520</v>
      </c>
      <c r="B60" s="121" t="s">
        <v>521</v>
      </c>
      <c r="C60" s="120"/>
      <c r="D60" s="120" t="s">
        <v>452</v>
      </c>
      <c r="E60" s="120">
        <v>4</v>
      </c>
      <c r="F60" s="120">
        <v>2</v>
      </c>
      <c r="G60" s="120">
        <v>1</v>
      </c>
      <c r="H60" s="131">
        <v>4203790</v>
      </c>
      <c r="I60" s="131">
        <v>32140124</v>
      </c>
    </row>
    <row r="61" spans="1:9" ht="12.75" customHeight="1">
      <c r="A61" s="120" t="s">
        <v>522</v>
      </c>
      <c r="B61" s="121" t="s">
        <v>523</v>
      </c>
      <c r="C61" s="120"/>
      <c r="D61" s="120" t="s">
        <v>452</v>
      </c>
      <c r="E61" s="120">
        <v>4</v>
      </c>
      <c r="F61" s="120">
        <v>2</v>
      </c>
      <c r="G61" s="120">
        <v>2</v>
      </c>
      <c r="H61" s="131">
        <v>122208862</v>
      </c>
      <c r="I61" s="131">
        <v>69000000</v>
      </c>
    </row>
    <row r="62" spans="1:9" ht="27.75" customHeight="1">
      <c r="A62" s="120" t="s">
        <v>524</v>
      </c>
      <c r="B62" s="121" t="s">
        <v>525</v>
      </c>
      <c r="C62" s="120"/>
      <c r="D62" s="120" t="s">
        <v>452</v>
      </c>
      <c r="E62" s="120">
        <v>4</v>
      </c>
      <c r="F62" s="120">
        <v>2</v>
      </c>
      <c r="G62" s="120">
        <v>3</v>
      </c>
      <c r="H62" s="131">
        <v>2288508</v>
      </c>
      <c r="I62" s="131"/>
    </row>
    <row r="63" spans="1:9" ht="14.25" customHeight="1">
      <c r="A63" s="75" t="s">
        <v>526</v>
      </c>
      <c r="B63" s="73" t="s">
        <v>527</v>
      </c>
      <c r="C63" s="120"/>
      <c r="D63" s="120"/>
      <c r="E63" s="120">
        <v>4</v>
      </c>
      <c r="F63" s="120">
        <v>2</v>
      </c>
      <c r="G63" s="120">
        <v>4</v>
      </c>
      <c r="H63" s="131">
        <v>125762981</v>
      </c>
      <c r="I63" s="131">
        <v>74364696</v>
      </c>
    </row>
    <row r="64" spans="1:9" ht="12.75" customHeight="1">
      <c r="A64" s="120" t="s">
        <v>528</v>
      </c>
      <c r="B64" s="121" t="s">
        <v>529</v>
      </c>
      <c r="C64" s="120"/>
      <c r="D64" s="120" t="s">
        <v>505</v>
      </c>
      <c r="E64" s="120">
        <v>4</v>
      </c>
      <c r="F64" s="120">
        <v>2</v>
      </c>
      <c r="G64" s="120">
        <v>5</v>
      </c>
      <c r="H64" s="131">
        <v>50705</v>
      </c>
      <c r="I64" s="131"/>
    </row>
    <row r="65" spans="1:9" ht="15.75" customHeight="1">
      <c r="A65" s="120" t="s">
        <v>530</v>
      </c>
      <c r="B65" s="121" t="s">
        <v>531</v>
      </c>
      <c r="C65" s="120"/>
      <c r="D65" s="120" t="s">
        <v>505</v>
      </c>
      <c r="E65" s="120">
        <v>4</v>
      </c>
      <c r="F65" s="120">
        <v>2</v>
      </c>
      <c r="G65" s="120">
        <v>6</v>
      </c>
      <c r="H65" s="131">
        <v>902738</v>
      </c>
      <c r="I65" s="131">
        <v>9048907</v>
      </c>
    </row>
    <row r="66" spans="1:9" ht="14.25" customHeight="1">
      <c r="A66" s="120" t="s">
        <v>532</v>
      </c>
      <c r="B66" s="121" t="s">
        <v>533</v>
      </c>
      <c r="C66" s="120"/>
      <c r="D66" s="120" t="s">
        <v>505</v>
      </c>
      <c r="E66" s="120">
        <v>4</v>
      </c>
      <c r="F66" s="120">
        <v>2</v>
      </c>
      <c r="G66" s="120">
        <v>7</v>
      </c>
      <c r="H66" s="131">
        <v>121441756</v>
      </c>
      <c r="I66" s="131">
        <v>60498500</v>
      </c>
    </row>
    <row r="67" spans="1:9" ht="12" customHeight="1">
      <c r="A67" s="120" t="s">
        <v>534</v>
      </c>
      <c r="B67" s="121" t="s">
        <v>535</v>
      </c>
      <c r="C67" s="120"/>
      <c r="D67" s="120" t="s">
        <v>505</v>
      </c>
      <c r="E67" s="120">
        <v>4</v>
      </c>
      <c r="F67" s="120">
        <v>2</v>
      </c>
      <c r="G67" s="120">
        <v>8</v>
      </c>
      <c r="H67" s="131">
        <v>717941</v>
      </c>
      <c r="I67" s="131">
        <v>271396</v>
      </c>
    </row>
    <row r="68" spans="1:9" ht="13.5" customHeight="1">
      <c r="A68" s="120" t="s">
        <v>536</v>
      </c>
      <c r="B68" s="121" t="s">
        <v>537</v>
      </c>
      <c r="C68" s="120"/>
      <c r="D68" s="120" t="s">
        <v>505</v>
      </c>
      <c r="E68" s="120">
        <v>4</v>
      </c>
      <c r="F68" s="120">
        <v>2</v>
      </c>
      <c r="G68" s="120">
        <v>9</v>
      </c>
      <c r="H68" s="131">
        <v>2557798</v>
      </c>
      <c r="I68" s="131">
        <v>3432075</v>
      </c>
    </row>
    <row r="69" spans="1:9" ht="27" customHeight="1">
      <c r="A69" s="120" t="s">
        <v>538</v>
      </c>
      <c r="B69" s="121" t="s">
        <v>539</v>
      </c>
      <c r="C69" s="120"/>
      <c r="D69" s="120" t="s">
        <v>505</v>
      </c>
      <c r="E69" s="120">
        <v>4</v>
      </c>
      <c r="F69" s="120">
        <v>3</v>
      </c>
      <c r="G69" s="120">
        <v>0</v>
      </c>
      <c r="H69" s="131">
        <v>92043</v>
      </c>
      <c r="I69" s="131">
        <v>1113818</v>
      </c>
    </row>
    <row r="70" spans="1:9" ht="14.25" customHeight="1">
      <c r="A70" s="75" t="s">
        <v>540</v>
      </c>
      <c r="B70" s="73" t="s">
        <v>541</v>
      </c>
      <c r="C70" s="120"/>
      <c r="D70" s="120"/>
      <c r="E70" s="120">
        <v>4</v>
      </c>
      <c r="F70" s="120">
        <v>3</v>
      </c>
      <c r="G70" s="120">
        <v>1</v>
      </c>
      <c r="H70" s="131">
        <v>2938179</v>
      </c>
      <c r="I70" s="131">
        <v>26775428</v>
      </c>
    </row>
    <row r="71" spans="1:9" ht="14.25" customHeight="1">
      <c r="A71" s="75" t="s">
        <v>542</v>
      </c>
      <c r="B71" s="73" t="s">
        <v>543</v>
      </c>
      <c r="C71" s="120"/>
      <c r="D71" s="120"/>
      <c r="E71" s="120">
        <v>4</v>
      </c>
      <c r="F71" s="120">
        <v>3</v>
      </c>
      <c r="G71" s="120">
        <v>2</v>
      </c>
      <c r="H71" s="131"/>
      <c r="I71" s="131"/>
    </row>
    <row r="72" spans="1:9" ht="13.5" customHeight="1">
      <c r="A72" s="75" t="s">
        <v>544</v>
      </c>
      <c r="B72" s="121" t="s">
        <v>545</v>
      </c>
      <c r="C72" s="120"/>
      <c r="D72" s="120"/>
      <c r="E72" s="120">
        <v>4</v>
      </c>
      <c r="F72" s="120">
        <v>3</v>
      </c>
      <c r="G72" s="120">
        <v>3</v>
      </c>
      <c r="H72" s="131">
        <v>5018374</v>
      </c>
      <c r="I72" s="131">
        <v>27673093</v>
      </c>
    </row>
    <row r="73" spans="1:9" ht="14.25" customHeight="1">
      <c r="A73" s="75" t="s">
        <v>546</v>
      </c>
      <c r="B73" s="121" t="s">
        <v>547</v>
      </c>
      <c r="C73" s="120"/>
      <c r="D73" s="120"/>
      <c r="E73" s="120">
        <v>4</v>
      </c>
      <c r="F73" s="120">
        <v>3</v>
      </c>
      <c r="G73" s="120">
        <v>4</v>
      </c>
      <c r="H73" s="131">
        <v>11435344</v>
      </c>
      <c r="I73" s="131">
        <v>34885276</v>
      </c>
    </row>
    <row r="74" spans="1:9" ht="12.75" customHeight="1">
      <c r="A74" s="75" t="s">
        <v>548</v>
      </c>
      <c r="B74" s="121" t="s">
        <v>549</v>
      </c>
      <c r="C74" s="120"/>
      <c r="D74" s="120"/>
      <c r="E74" s="120">
        <v>4</v>
      </c>
      <c r="F74" s="120">
        <v>3</v>
      </c>
      <c r="G74" s="120">
        <v>5</v>
      </c>
      <c r="H74" s="131"/>
      <c r="I74" s="131"/>
    </row>
    <row r="75" spans="1:9" ht="13.5" customHeight="1">
      <c r="A75" s="75" t="s">
        <v>550</v>
      </c>
      <c r="B75" s="121" t="s">
        <v>551</v>
      </c>
      <c r="C75" s="120"/>
      <c r="D75" s="120"/>
      <c r="E75" s="120">
        <v>4</v>
      </c>
      <c r="F75" s="120">
        <v>3</v>
      </c>
      <c r="G75" s="120">
        <v>6</v>
      </c>
      <c r="H75" s="131">
        <v>6416970</v>
      </c>
      <c r="I75" s="131">
        <v>7212183</v>
      </c>
    </row>
    <row r="76" spans="1:9" ht="13.5" customHeight="1">
      <c r="A76" s="75" t="s">
        <v>552</v>
      </c>
      <c r="B76" s="121" t="s">
        <v>553</v>
      </c>
      <c r="C76" s="120"/>
      <c r="D76" s="120"/>
      <c r="E76" s="120">
        <v>4</v>
      </c>
      <c r="F76" s="120">
        <v>3</v>
      </c>
      <c r="G76" s="120">
        <v>7</v>
      </c>
      <c r="H76" s="131">
        <v>9541109</v>
      </c>
      <c r="I76" s="131">
        <v>8677489</v>
      </c>
    </row>
    <row r="77" spans="1:9" ht="14.25" customHeight="1">
      <c r="A77" s="75" t="s">
        <v>554</v>
      </c>
      <c r="B77" s="121" t="s">
        <v>555</v>
      </c>
      <c r="C77" s="120"/>
      <c r="D77" s="120" t="s">
        <v>452</v>
      </c>
      <c r="E77" s="120">
        <v>4</v>
      </c>
      <c r="F77" s="120">
        <v>3</v>
      </c>
      <c r="G77" s="120">
        <v>8</v>
      </c>
      <c r="H77" s="131"/>
      <c r="I77" s="131"/>
    </row>
    <row r="78" spans="1:9" ht="15" customHeight="1">
      <c r="A78" s="75" t="s">
        <v>556</v>
      </c>
      <c r="B78" s="121" t="s">
        <v>557</v>
      </c>
      <c r="C78" s="120"/>
      <c r="D78" s="120" t="s">
        <v>505</v>
      </c>
      <c r="E78" s="120">
        <v>4</v>
      </c>
      <c r="F78" s="120">
        <v>3</v>
      </c>
      <c r="G78" s="120">
        <v>9</v>
      </c>
      <c r="H78" s="131"/>
      <c r="I78" s="131"/>
    </row>
    <row r="79" spans="1:9" ht="26.25" customHeight="1">
      <c r="A79" s="75" t="s">
        <v>558</v>
      </c>
      <c r="B79" s="121" t="s">
        <v>559</v>
      </c>
      <c r="C79" s="120"/>
      <c r="D79" s="120"/>
      <c r="E79" s="120">
        <v>4</v>
      </c>
      <c r="F79" s="120">
        <v>4</v>
      </c>
      <c r="G79" s="120">
        <v>0</v>
      </c>
      <c r="H79" s="131">
        <v>3124139</v>
      </c>
      <c r="I79" s="131">
        <v>1465306</v>
      </c>
    </row>
    <row r="81" spans="1:9" ht="13.5">
      <c r="A81" s="129"/>
      <c r="B81" s="132" t="s">
        <v>222</v>
      </c>
      <c r="C81" s="132"/>
      <c r="I81" s="38" t="s">
        <v>641</v>
      </c>
    </row>
    <row r="82" spans="1:9" ht="13.5">
      <c r="A82" s="129"/>
      <c r="B82" s="132" t="s">
        <v>649</v>
      </c>
      <c r="C82" s="132"/>
      <c r="E82" s="122"/>
      <c r="F82" s="122"/>
      <c r="H82" s="38" t="s">
        <v>224</v>
      </c>
      <c r="I82" s="123" t="s">
        <v>48</v>
      </c>
    </row>
  </sheetData>
  <mergeCells count="20">
    <mergeCell ref="A10:I10"/>
    <mergeCell ref="B3:I3"/>
    <mergeCell ref="B4:I4"/>
    <mergeCell ref="B5:I5"/>
    <mergeCell ref="B6:I6"/>
    <mergeCell ref="B7:I7"/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A14" sqref="A14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bestFit="1" customWidth="1"/>
    <col min="6" max="6" width="7.140625" style="38" customWidth="1"/>
    <col min="7" max="7" width="9.140625" style="38"/>
    <col min="8" max="8" width="11.28515625" style="38" customWidth="1"/>
    <col min="9" max="9" width="11.28515625" style="38" bestFit="1" customWidth="1"/>
    <col min="10" max="10" width="12.7109375" style="38" customWidth="1"/>
    <col min="11" max="11" width="5.85546875" style="38" customWidth="1"/>
    <col min="12" max="12" width="18.140625" style="38" bestFit="1" customWidth="1"/>
    <col min="13" max="256" width="9.140625" style="38"/>
    <col min="257" max="257" width="55" style="38" customWidth="1"/>
    <col min="258" max="258" width="2.7109375" style="38" customWidth="1"/>
    <col min="259" max="259" width="2.28515625" style="38" customWidth="1"/>
    <col min="260" max="260" width="2.7109375" style="38" customWidth="1"/>
    <col min="261" max="261" width="10.42578125" style="38" bestFit="1" customWidth="1"/>
    <col min="262" max="262" width="7.140625" style="38" customWidth="1"/>
    <col min="263" max="263" width="9.140625" style="38"/>
    <col min="264" max="264" width="10.42578125" style="38" bestFit="1" customWidth="1"/>
    <col min="265" max="265" width="11.28515625" style="38" bestFit="1" customWidth="1"/>
    <col min="266" max="266" width="11.42578125" style="38" bestFit="1" customWidth="1"/>
    <col min="267" max="267" width="5.85546875" style="38" customWidth="1"/>
    <col min="268" max="268" width="18.140625" style="38" bestFit="1" customWidth="1"/>
    <col min="269" max="512" width="9.140625" style="38"/>
    <col min="513" max="513" width="55" style="38" customWidth="1"/>
    <col min="514" max="514" width="2.7109375" style="38" customWidth="1"/>
    <col min="515" max="515" width="2.28515625" style="38" customWidth="1"/>
    <col min="516" max="516" width="2.7109375" style="38" customWidth="1"/>
    <col min="517" max="517" width="10.42578125" style="38" bestFit="1" customWidth="1"/>
    <col min="518" max="518" width="7.140625" style="38" customWidth="1"/>
    <col min="519" max="519" width="9.140625" style="38"/>
    <col min="520" max="520" width="10.42578125" style="38" bestFit="1" customWidth="1"/>
    <col min="521" max="521" width="11.28515625" style="38" bestFit="1" customWidth="1"/>
    <col min="522" max="522" width="11.42578125" style="38" bestFit="1" customWidth="1"/>
    <col min="523" max="523" width="5.85546875" style="38" customWidth="1"/>
    <col min="524" max="524" width="18.140625" style="38" bestFit="1" customWidth="1"/>
    <col min="525" max="768" width="9.140625" style="38"/>
    <col min="769" max="769" width="55" style="38" customWidth="1"/>
    <col min="770" max="770" width="2.7109375" style="38" customWidth="1"/>
    <col min="771" max="771" width="2.28515625" style="38" customWidth="1"/>
    <col min="772" max="772" width="2.7109375" style="38" customWidth="1"/>
    <col min="773" max="773" width="10.42578125" style="38" bestFit="1" customWidth="1"/>
    <col min="774" max="774" width="7.140625" style="38" customWidth="1"/>
    <col min="775" max="775" width="9.140625" style="38"/>
    <col min="776" max="776" width="10.42578125" style="38" bestFit="1" customWidth="1"/>
    <col min="777" max="777" width="11.28515625" style="38" bestFit="1" customWidth="1"/>
    <col min="778" max="778" width="11.42578125" style="38" bestFit="1" customWidth="1"/>
    <col min="779" max="779" width="5.85546875" style="38" customWidth="1"/>
    <col min="780" max="780" width="18.140625" style="38" bestFit="1" customWidth="1"/>
    <col min="781" max="1024" width="9.140625" style="38"/>
    <col min="1025" max="1025" width="55" style="38" customWidth="1"/>
    <col min="1026" max="1026" width="2.7109375" style="38" customWidth="1"/>
    <col min="1027" max="1027" width="2.28515625" style="38" customWidth="1"/>
    <col min="1028" max="1028" width="2.7109375" style="38" customWidth="1"/>
    <col min="1029" max="1029" width="10.42578125" style="38" bestFit="1" customWidth="1"/>
    <col min="1030" max="1030" width="7.140625" style="38" customWidth="1"/>
    <col min="1031" max="1031" width="9.140625" style="38"/>
    <col min="1032" max="1032" width="10.42578125" style="38" bestFit="1" customWidth="1"/>
    <col min="1033" max="1033" width="11.28515625" style="38" bestFit="1" customWidth="1"/>
    <col min="1034" max="1034" width="11.42578125" style="38" bestFit="1" customWidth="1"/>
    <col min="1035" max="1035" width="5.85546875" style="38" customWidth="1"/>
    <col min="1036" max="1036" width="18.140625" style="38" bestFit="1" customWidth="1"/>
    <col min="1037" max="1280" width="9.140625" style="38"/>
    <col min="1281" max="1281" width="55" style="38" customWidth="1"/>
    <col min="1282" max="1282" width="2.7109375" style="38" customWidth="1"/>
    <col min="1283" max="1283" width="2.28515625" style="38" customWidth="1"/>
    <col min="1284" max="1284" width="2.7109375" style="38" customWidth="1"/>
    <col min="1285" max="1285" width="10.42578125" style="38" bestFit="1" customWidth="1"/>
    <col min="1286" max="1286" width="7.140625" style="38" customWidth="1"/>
    <col min="1287" max="1287" width="9.140625" style="38"/>
    <col min="1288" max="1288" width="10.42578125" style="38" bestFit="1" customWidth="1"/>
    <col min="1289" max="1289" width="11.28515625" style="38" bestFit="1" customWidth="1"/>
    <col min="1290" max="1290" width="11.42578125" style="38" bestFit="1" customWidth="1"/>
    <col min="1291" max="1291" width="5.85546875" style="38" customWidth="1"/>
    <col min="1292" max="1292" width="18.140625" style="38" bestFit="1" customWidth="1"/>
    <col min="1293" max="1536" width="9.140625" style="38"/>
    <col min="1537" max="1537" width="55" style="38" customWidth="1"/>
    <col min="1538" max="1538" width="2.7109375" style="38" customWidth="1"/>
    <col min="1539" max="1539" width="2.28515625" style="38" customWidth="1"/>
    <col min="1540" max="1540" width="2.7109375" style="38" customWidth="1"/>
    <col min="1541" max="1541" width="10.42578125" style="38" bestFit="1" customWidth="1"/>
    <col min="1542" max="1542" width="7.140625" style="38" customWidth="1"/>
    <col min="1543" max="1543" width="9.140625" style="38"/>
    <col min="1544" max="1544" width="10.42578125" style="38" bestFit="1" customWidth="1"/>
    <col min="1545" max="1545" width="11.28515625" style="38" bestFit="1" customWidth="1"/>
    <col min="1546" max="1546" width="11.42578125" style="38" bestFit="1" customWidth="1"/>
    <col min="1547" max="1547" width="5.85546875" style="38" customWidth="1"/>
    <col min="1548" max="1548" width="18.140625" style="38" bestFit="1" customWidth="1"/>
    <col min="1549" max="1792" width="9.140625" style="38"/>
    <col min="1793" max="1793" width="55" style="38" customWidth="1"/>
    <col min="1794" max="1794" width="2.7109375" style="38" customWidth="1"/>
    <col min="1795" max="1795" width="2.28515625" style="38" customWidth="1"/>
    <col min="1796" max="1796" width="2.7109375" style="38" customWidth="1"/>
    <col min="1797" max="1797" width="10.42578125" style="38" bestFit="1" customWidth="1"/>
    <col min="1798" max="1798" width="7.140625" style="38" customWidth="1"/>
    <col min="1799" max="1799" width="9.140625" style="38"/>
    <col min="1800" max="1800" width="10.42578125" style="38" bestFit="1" customWidth="1"/>
    <col min="1801" max="1801" width="11.28515625" style="38" bestFit="1" customWidth="1"/>
    <col min="1802" max="1802" width="11.42578125" style="38" bestFit="1" customWidth="1"/>
    <col min="1803" max="1803" width="5.85546875" style="38" customWidth="1"/>
    <col min="1804" max="1804" width="18.140625" style="38" bestFit="1" customWidth="1"/>
    <col min="1805" max="2048" width="9.140625" style="38"/>
    <col min="2049" max="2049" width="55" style="38" customWidth="1"/>
    <col min="2050" max="2050" width="2.7109375" style="38" customWidth="1"/>
    <col min="2051" max="2051" width="2.28515625" style="38" customWidth="1"/>
    <col min="2052" max="2052" width="2.7109375" style="38" customWidth="1"/>
    <col min="2053" max="2053" width="10.42578125" style="38" bestFit="1" customWidth="1"/>
    <col min="2054" max="2054" width="7.140625" style="38" customWidth="1"/>
    <col min="2055" max="2055" width="9.140625" style="38"/>
    <col min="2056" max="2056" width="10.42578125" style="38" bestFit="1" customWidth="1"/>
    <col min="2057" max="2057" width="11.28515625" style="38" bestFit="1" customWidth="1"/>
    <col min="2058" max="2058" width="11.42578125" style="38" bestFit="1" customWidth="1"/>
    <col min="2059" max="2059" width="5.85546875" style="38" customWidth="1"/>
    <col min="2060" max="2060" width="18.140625" style="38" bestFit="1" customWidth="1"/>
    <col min="2061" max="2304" width="9.140625" style="38"/>
    <col min="2305" max="2305" width="55" style="38" customWidth="1"/>
    <col min="2306" max="2306" width="2.7109375" style="38" customWidth="1"/>
    <col min="2307" max="2307" width="2.28515625" style="38" customWidth="1"/>
    <col min="2308" max="2308" width="2.7109375" style="38" customWidth="1"/>
    <col min="2309" max="2309" width="10.42578125" style="38" bestFit="1" customWidth="1"/>
    <col min="2310" max="2310" width="7.140625" style="38" customWidth="1"/>
    <col min="2311" max="2311" width="9.140625" style="38"/>
    <col min="2312" max="2312" width="10.42578125" style="38" bestFit="1" customWidth="1"/>
    <col min="2313" max="2313" width="11.28515625" style="38" bestFit="1" customWidth="1"/>
    <col min="2314" max="2314" width="11.42578125" style="38" bestFit="1" customWidth="1"/>
    <col min="2315" max="2315" width="5.85546875" style="38" customWidth="1"/>
    <col min="2316" max="2316" width="18.140625" style="38" bestFit="1" customWidth="1"/>
    <col min="2317" max="2560" width="9.140625" style="38"/>
    <col min="2561" max="2561" width="55" style="38" customWidth="1"/>
    <col min="2562" max="2562" width="2.7109375" style="38" customWidth="1"/>
    <col min="2563" max="2563" width="2.28515625" style="38" customWidth="1"/>
    <col min="2564" max="2564" width="2.7109375" style="38" customWidth="1"/>
    <col min="2565" max="2565" width="10.42578125" style="38" bestFit="1" customWidth="1"/>
    <col min="2566" max="2566" width="7.140625" style="38" customWidth="1"/>
    <col min="2567" max="2567" width="9.140625" style="38"/>
    <col min="2568" max="2568" width="10.42578125" style="38" bestFit="1" customWidth="1"/>
    <col min="2569" max="2569" width="11.28515625" style="38" bestFit="1" customWidth="1"/>
    <col min="2570" max="2570" width="11.42578125" style="38" bestFit="1" customWidth="1"/>
    <col min="2571" max="2571" width="5.85546875" style="38" customWidth="1"/>
    <col min="2572" max="2572" width="18.140625" style="38" bestFit="1" customWidth="1"/>
    <col min="2573" max="2816" width="9.140625" style="38"/>
    <col min="2817" max="2817" width="55" style="38" customWidth="1"/>
    <col min="2818" max="2818" width="2.7109375" style="38" customWidth="1"/>
    <col min="2819" max="2819" width="2.28515625" style="38" customWidth="1"/>
    <col min="2820" max="2820" width="2.7109375" style="38" customWidth="1"/>
    <col min="2821" max="2821" width="10.42578125" style="38" bestFit="1" customWidth="1"/>
    <col min="2822" max="2822" width="7.140625" style="38" customWidth="1"/>
    <col min="2823" max="2823" width="9.140625" style="38"/>
    <col min="2824" max="2824" width="10.42578125" style="38" bestFit="1" customWidth="1"/>
    <col min="2825" max="2825" width="11.28515625" style="38" bestFit="1" customWidth="1"/>
    <col min="2826" max="2826" width="11.42578125" style="38" bestFit="1" customWidth="1"/>
    <col min="2827" max="2827" width="5.85546875" style="38" customWidth="1"/>
    <col min="2828" max="2828" width="18.140625" style="38" bestFit="1" customWidth="1"/>
    <col min="2829" max="3072" width="9.140625" style="38"/>
    <col min="3073" max="3073" width="55" style="38" customWidth="1"/>
    <col min="3074" max="3074" width="2.7109375" style="38" customWidth="1"/>
    <col min="3075" max="3075" width="2.28515625" style="38" customWidth="1"/>
    <col min="3076" max="3076" width="2.7109375" style="38" customWidth="1"/>
    <col min="3077" max="3077" width="10.42578125" style="38" bestFit="1" customWidth="1"/>
    <col min="3078" max="3078" width="7.140625" style="38" customWidth="1"/>
    <col min="3079" max="3079" width="9.140625" style="38"/>
    <col min="3080" max="3080" width="10.42578125" style="38" bestFit="1" customWidth="1"/>
    <col min="3081" max="3081" width="11.28515625" style="38" bestFit="1" customWidth="1"/>
    <col min="3082" max="3082" width="11.42578125" style="38" bestFit="1" customWidth="1"/>
    <col min="3083" max="3083" width="5.85546875" style="38" customWidth="1"/>
    <col min="3084" max="3084" width="18.140625" style="38" bestFit="1" customWidth="1"/>
    <col min="3085" max="3328" width="9.140625" style="38"/>
    <col min="3329" max="3329" width="55" style="38" customWidth="1"/>
    <col min="3330" max="3330" width="2.7109375" style="38" customWidth="1"/>
    <col min="3331" max="3331" width="2.28515625" style="38" customWidth="1"/>
    <col min="3332" max="3332" width="2.7109375" style="38" customWidth="1"/>
    <col min="3333" max="3333" width="10.42578125" style="38" bestFit="1" customWidth="1"/>
    <col min="3334" max="3334" width="7.140625" style="38" customWidth="1"/>
    <col min="3335" max="3335" width="9.140625" style="38"/>
    <col min="3336" max="3336" width="10.42578125" style="38" bestFit="1" customWidth="1"/>
    <col min="3337" max="3337" width="11.28515625" style="38" bestFit="1" customWidth="1"/>
    <col min="3338" max="3338" width="11.42578125" style="38" bestFit="1" customWidth="1"/>
    <col min="3339" max="3339" width="5.85546875" style="38" customWidth="1"/>
    <col min="3340" max="3340" width="18.140625" style="38" bestFit="1" customWidth="1"/>
    <col min="3341" max="3584" width="9.140625" style="38"/>
    <col min="3585" max="3585" width="55" style="38" customWidth="1"/>
    <col min="3586" max="3586" width="2.7109375" style="38" customWidth="1"/>
    <col min="3587" max="3587" width="2.28515625" style="38" customWidth="1"/>
    <col min="3588" max="3588" width="2.7109375" style="38" customWidth="1"/>
    <col min="3589" max="3589" width="10.42578125" style="38" bestFit="1" customWidth="1"/>
    <col min="3590" max="3590" width="7.140625" style="38" customWidth="1"/>
    <col min="3591" max="3591" width="9.140625" style="38"/>
    <col min="3592" max="3592" width="10.42578125" style="38" bestFit="1" customWidth="1"/>
    <col min="3593" max="3593" width="11.28515625" style="38" bestFit="1" customWidth="1"/>
    <col min="3594" max="3594" width="11.42578125" style="38" bestFit="1" customWidth="1"/>
    <col min="3595" max="3595" width="5.85546875" style="38" customWidth="1"/>
    <col min="3596" max="3596" width="18.140625" style="38" bestFit="1" customWidth="1"/>
    <col min="3597" max="3840" width="9.140625" style="38"/>
    <col min="3841" max="3841" width="55" style="38" customWidth="1"/>
    <col min="3842" max="3842" width="2.7109375" style="38" customWidth="1"/>
    <col min="3843" max="3843" width="2.28515625" style="38" customWidth="1"/>
    <col min="3844" max="3844" width="2.7109375" style="38" customWidth="1"/>
    <col min="3845" max="3845" width="10.42578125" style="38" bestFit="1" customWidth="1"/>
    <col min="3846" max="3846" width="7.140625" style="38" customWidth="1"/>
    <col min="3847" max="3847" width="9.140625" style="38"/>
    <col min="3848" max="3848" width="10.42578125" style="38" bestFit="1" customWidth="1"/>
    <col min="3849" max="3849" width="11.28515625" style="38" bestFit="1" customWidth="1"/>
    <col min="3850" max="3850" width="11.42578125" style="38" bestFit="1" customWidth="1"/>
    <col min="3851" max="3851" width="5.85546875" style="38" customWidth="1"/>
    <col min="3852" max="3852" width="18.140625" style="38" bestFit="1" customWidth="1"/>
    <col min="3853" max="4096" width="9.140625" style="38"/>
    <col min="4097" max="4097" width="55" style="38" customWidth="1"/>
    <col min="4098" max="4098" width="2.7109375" style="38" customWidth="1"/>
    <col min="4099" max="4099" width="2.28515625" style="38" customWidth="1"/>
    <col min="4100" max="4100" width="2.7109375" style="38" customWidth="1"/>
    <col min="4101" max="4101" width="10.42578125" style="38" bestFit="1" customWidth="1"/>
    <col min="4102" max="4102" width="7.140625" style="38" customWidth="1"/>
    <col min="4103" max="4103" width="9.140625" style="38"/>
    <col min="4104" max="4104" width="10.42578125" style="38" bestFit="1" customWidth="1"/>
    <col min="4105" max="4105" width="11.28515625" style="38" bestFit="1" customWidth="1"/>
    <col min="4106" max="4106" width="11.42578125" style="38" bestFit="1" customWidth="1"/>
    <col min="4107" max="4107" width="5.85546875" style="38" customWidth="1"/>
    <col min="4108" max="4108" width="18.140625" style="38" bestFit="1" customWidth="1"/>
    <col min="4109" max="4352" width="9.140625" style="38"/>
    <col min="4353" max="4353" width="55" style="38" customWidth="1"/>
    <col min="4354" max="4354" width="2.7109375" style="38" customWidth="1"/>
    <col min="4355" max="4355" width="2.28515625" style="38" customWidth="1"/>
    <col min="4356" max="4356" width="2.7109375" style="38" customWidth="1"/>
    <col min="4357" max="4357" width="10.42578125" style="38" bestFit="1" customWidth="1"/>
    <col min="4358" max="4358" width="7.140625" style="38" customWidth="1"/>
    <col min="4359" max="4359" width="9.140625" style="38"/>
    <col min="4360" max="4360" width="10.42578125" style="38" bestFit="1" customWidth="1"/>
    <col min="4361" max="4361" width="11.28515625" style="38" bestFit="1" customWidth="1"/>
    <col min="4362" max="4362" width="11.42578125" style="38" bestFit="1" customWidth="1"/>
    <col min="4363" max="4363" width="5.85546875" style="38" customWidth="1"/>
    <col min="4364" max="4364" width="18.140625" style="38" bestFit="1" customWidth="1"/>
    <col min="4365" max="4608" width="9.140625" style="38"/>
    <col min="4609" max="4609" width="55" style="38" customWidth="1"/>
    <col min="4610" max="4610" width="2.7109375" style="38" customWidth="1"/>
    <col min="4611" max="4611" width="2.28515625" style="38" customWidth="1"/>
    <col min="4612" max="4612" width="2.7109375" style="38" customWidth="1"/>
    <col min="4613" max="4613" width="10.42578125" style="38" bestFit="1" customWidth="1"/>
    <col min="4614" max="4614" width="7.140625" style="38" customWidth="1"/>
    <col min="4615" max="4615" width="9.140625" style="38"/>
    <col min="4616" max="4616" width="10.42578125" style="38" bestFit="1" customWidth="1"/>
    <col min="4617" max="4617" width="11.28515625" style="38" bestFit="1" customWidth="1"/>
    <col min="4618" max="4618" width="11.42578125" style="38" bestFit="1" customWidth="1"/>
    <col min="4619" max="4619" width="5.85546875" style="38" customWidth="1"/>
    <col min="4620" max="4620" width="18.140625" style="38" bestFit="1" customWidth="1"/>
    <col min="4621" max="4864" width="9.140625" style="38"/>
    <col min="4865" max="4865" width="55" style="38" customWidth="1"/>
    <col min="4866" max="4866" width="2.7109375" style="38" customWidth="1"/>
    <col min="4867" max="4867" width="2.28515625" style="38" customWidth="1"/>
    <col min="4868" max="4868" width="2.7109375" style="38" customWidth="1"/>
    <col min="4869" max="4869" width="10.42578125" style="38" bestFit="1" customWidth="1"/>
    <col min="4870" max="4870" width="7.140625" style="38" customWidth="1"/>
    <col min="4871" max="4871" width="9.140625" style="38"/>
    <col min="4872" max="4872" width="10.42578125" style="38" bestFit="1" customWidth="1"/>
    <col min="4873" max="4873" width="11.28515625" style="38" bestFit="1" customWidth="1"/>
    <col min="4874" max="4874" width="11.42578125" style="38" bestFit="1" customWidth="1"/>
    <col min="4875" max="4875" width="5.85546875" style="38" customWidth="1"/>
    <col min="4876" max="4876" width="18.140625" style="38" bestFit="1" customWidth="1"/>
    <col min="4877" max="5120" width="9.140625" style="38"/>
    <col min="5121" max="5121" width="55" style="38" customWidth="1"/>
    <col min="5122" max="5122" width="2.7109375" style="38" customWidth="1"/>
    <col min="5123" max="5123" width="2.28515625" style="38" customWidth="1"/>
    <col min="5124" max="5124" width="2.7109375" style="38" customWidth="1"/>
    <col min="5125" max="5125" width="10.42578125" style="38" bestFit="1" customWidth="1"/>
    <col min="5126" max="5126" width="7.140625" style="38" customWidth="1"/>
    <col min="5127" max="5127" width="9.140625" style="38"/>
    <col min="5128" max="5128" width="10.42578125" style="38" bestFit="1" customWidth="1"/>
    <col min="5129" max="5129" width="11.28515625" style="38" bestFit="1" customWidth="1"/>
    <col min="5130" max="5130" width="11.42578125" style="38" bestFit="1" customWidth="1"/>
    <col min="5131" max="5131" width="5.85546875" style="38" customWidth="1"/>
    <col min="5132" max="5132" width="18.140625" style="38" bestFit="1" customWidth="1"/>
    <col min="5133" max="5376" width="9.140625" style="38"/>
    <col min="5377" max="5377" width="55" style="38" customWidth="1"/>
    <col min="5378" max="5378" width="2.7109375" style="38" customWidth="1"/>
    <col min="5379" max="5379" width="2.28515625" style="38" customWidth="1"/>
    <col min="5380" max="5380" width="2.7109375" style="38" customWidth="1"/>
    <col min="5381" max="5381" width="10.42578125" style="38" bestFit="1" customWidth="1"/>
    <col min="5382" max="5382" width="7.140625" style="38" customWidth="1"/>
    <col min="5383" max="5383" width="9.140625" style="38"/>
    <col min="5384" max="5384" width="10.42578125" style="38" bestFit="1" customWidth="1"/>
    <col min="5385" max="5385" width="11.28515625" style="38" bestFit="1" customWidth="1"/>
    <col min="5386" max="5386" width="11.42578125" style="38" bestFit="1" customWidth="1"/>
    <col min="5387" max="5387" width="5.85546875" style="38" customWidth="1"/>
    <col min="5388" max="5388" width="18.140625" style="38" bestFit="1" customWidth="1"/>
    <col min="5389" max="5632" width="9.140625" style="38"/>
    <col min="5633" max="5633" width="55" style="38" customWidth="1"/>
    <col min="5634" max="5634" width="2.7109375" style="38" customWidth="1"/>
    <col min="5635" max="5635" width="2.28515625" style="38" customWidth="1"/>
    <col min="5636" max="5636" width="2.7109375" style="38" customWidth="1"/>
    <col min="5637" max="5637" width="10.42578125" style="38" bestFit="1" customWidth="1"/>
    <col min="5638" max="5638" width="7.140625" style="38" customWidth="1"/>
    <col min="5639" max="5639" width="9.140625" style="38"/>
    <col min="5640" max="5640" width="10.42578125" style="38" bestFit="1" customWidth="1"/>
    <col min="5641" max="5641" width="11.28515625" style="38" bestFit="1" customWidth="1"/>
    <col min="5642" max="5642" width="11.42578125" style="38" bestFit="1" customWidth="1"/>
    <col min="5643" max="5643" width="5.85546875" style="38" customWidth="1"/>
    <col min="5644" max="5644" width="18.140625" style="38" bestFit="1" customWidth="1"/>
    <col min="5645" max="5888" width="9.140625" style="38"/>
    <col min="5889" max="5889" width="55" style="38" customWidth="1"/>
    <col min="5890" max="5890" width="2.7109375" style="38" customWidth="1"/>
    <col min="5891" max="5891" width="2.28515625" style="38" customWidth="1"/>
    <col min="5892" max="5892" width="2.7109375" style="38" customWidth="1"/>
    <col min="5893" max="5893" width="10.42578125" style="38" bestFit="1" customWidth="1"/>
    <col min="5894" max="5894" width="7.140625" style="38" customWidth="1"/>
    <col min="5895" max="5895" width="9.140625" style="38"/>
    <col min="5896" max="5896" width="10.42578125" style="38" bestFit="1" customWidth="1"/>
    <col min="5897" max="5897" width="11.28515625" style="38" bestFit="1" customWidth="1"/>
    <col min="5898" max="5898" width="11.42578125" style="38" bestFit="1" customWidth="1"/>
    <col min="5899" max="5899" width="5.85546875" style="38" customWidth="1"/>
    <col min="5900" max="5900" width="18.140625" style="38" bestFit="1" customWidth="1"/>
    <col min="5901" max="6144" width="9.140625" style="38"/>
    <col min="6145" max="6145" width="55" style="38" customWidth="1"/>
    <col min="6146" max="6146" width="2.7109375" style="38" customWidth="1"/>
    <col min="6147" max="6147" width="2.28515625" style="38" customWidth="1"/>
    <col min="6148" max="6148" width="2.7109375" style="38" customWidth="1"/>
    <col min="6149" max="6149" width="10.42578125" style="38" bestFit="1" customWidth="1"/>
    <col min="6150" max="6150" width="7.140625" style="38" customWidth="1"/>
    <col min="6151" max="6151" width="9.140625" style="38"/>
    <col min="6152" max="6152" width="10.42578125" style="38" bestFit="1" customWidth="1"/>
    <col min="6153" max="6153" width="11.28515625" style="38" bestFit="1" customWidth="1"/>
    <col min="6154" max="6154" width="11.42578125" style="38" bestFit="1" customWidth="1"/>
    <col min="6155" max="6155" width="5.85546875" style="38" customWidth="1"/>
    <col min="6156" max="6156" width="18.140625" style="38" bestFit="1" customWidth="1"/>
    <col min="6157" max="6400" width="9.140625" style="38"/>
    <col min="6401" max="6401" width="55" style="38" customWidth="1"/>
    <col min="6402" max="6402" width="2.7109375" style="38" customWidth="1"/>
    <col min="6403" max="6403" width="2.28515625" style="38" customWidth="1"/>
    <col min="6404" max="6404" width="2.7109375" style="38" customWidth="1"/>
    <col min="6405" max="6405" width="10.42578125" style="38" bestFit="1" customWidth="1"/>
    <col min="6406" max="6406" width="7.140625" style="38" customWidth="1"/>
    <col min="6407" max="6407" width="9.140625" style="38"/>
    <col min="6408" max="6408" width="10.42578125" style="38" bestFit="1" customWidth="1"/>
    <col min="6409" max="6409" width="11.28515625" style="38" bestFit="1" customWidth="1"/>
    <col min="6410" max="6410" width="11.42578125" style="38" bestFit="1" customWidth="1"/>
    <col min="6411" max="6411" width="5.85546875" style="38" customWidth="1"/>
    <col min="6412" max="6412" width="18.140625" style="38" bestFit="1" customWidth="1"/>
    <col min="6413" max="6656" width="9.140625" style="38"/>
    <col min="6657" max="6657" width="55" style="38" customWidth="1"/>
    <col min="6658" max="6658" width="2.7109375" style="38" customWidth="1"/>
    <col min="6659" max="6659" width="2.28515625" style="38" customWidth="1"/>
    <col min="6660" max="6660" width="2.7109375" style="38" customWidth="1"/>
    <col min="6661" max="6661" width="10.42578125" style="38" bestFit="1" customWidth="1"/>
    <col min="6662" max="6662" width="7.140625" style="38" customWidth="1"/>
    <col min="6663" max="6663" width="9.140625" style="38"/>
    <col min="6664" max="6664" width="10.42578125" style="38" bestFit="1" customWidth="1"/>
    <col min="6665" max="6665" width="11.28515625" style="38" bestFit="1" customWidth="1"/>
    <col min="6666" max="6666" width="11.42578125" style="38" bestFit="1" customWidth="1"/>
    <col min="6667" max="6667" width="5.85546875" style="38" customWidth="1"/>
    <col min="6668" max="6668" width="18.140625" style="38" bestFit="1" customWidth="1"/>
    <col min="6669" max="6912" width="9.140625" style="38"/>
    <col min="6913" max="6913" width="55" style="38" customWidth="1"/>
    <col min="6914" max="6914" width="2.7109375" style="38" customWidth="1"/>
    <col min="6915" max="6915" width="2.28515625" style="38" customWidth="1"/>
    <col min="6916" max="6916" width="2.7109375" style="38" customWidth="1"/>
    <col min="6917" max="6917" width="10.42578125" style="38" bestFit="1" customWidth="1"/>
    <col min="6918" max="6918" width="7.140625" style="38" customWidth="1"/>
    <col min="6919" max="6919" width="9.140625" style="38"/>
    <col min="6920" max="6920" width="10.42578125" style="38" bestFit="1" customWidth="1"/>
    <col min="6921" max="6921" width="11.28515625" style="38" bestFit="1" customWidth="1"/>
    <col min="6922" max="6922" width="11.42578125" style="38" bestFit="1" customWidth="1"/>
    <col min="6923" max="6923" width="5.85546875" style="38" customWidth="1"/>
    <col min="6924" max="6924" width="18.140625" style="38" bestFit="1" customWidth="1"/>
    <col min="6925" max="7168" width="9.140625" style="38"/>
    <col min="7169" max="7169" width="55" style="38" customWidth="1"/>
    <col min="7170" max="7170" width="2.7109375" style="38" customWidth="1"/>
    <col min="7171" max="7171" width="2.28515625" style="38" customWidth="1"/>
    <col min="7172" max="7172" width="2.7109375" style="38" customWidth="1"/>
    <col min="7173" max="7173" width="10.42578125" style="38" bestFit="1" customWidth="1"/>
    <col min="7174" max="7174" width="7.140625" style="38" customWidth="1"/>
    <col min="7175" max="7175" width="9.140625" style="38"/>
    <col min="7176" max="7176" width="10.42578125" style="38" bestFit="1" customWidth="1"/>
    <col min="7177" max="7177" width="11.28515625" style="38" bestFit="1" customWidth="1"/>
    <col min="7178" max="7178" width="11.42578125" style="38" bestFit="1" customWidth="1"/>
    <col min="7179" max="7179" width="5.85546875" style="38" customWidth="1"/>
    <col min="7180" max="7180" width="18.140625" style="38" bestFit="1" customWidth="1"/>
    <col min="7181" max="7424" width="9.140625" style="38"/>
    <col min="7425" max="7425" width="55" style="38" customWidth="1"/>
    <col min="7426" max="7426" width="2.7109375" style="38" customWidth="1"/>
    <col min="7427" max="7427" width="2.28515625" style="38" customWidth="1"/>
    <col min="7428" max="7428" width="2.7109375" style="38" customWidth="1"/>
    <col min="7429" max="7429" width="10.42578125" style="38" bestFit="1" customWidth="1"/>
    <col min="7430" max="7430" width="7.140625" style="38" customWidth="1"/>
    <col min="7431" max="7431" width="9.140625" style="38"/>
    <col min="7432" max="7432" width="10.42578125" style="38" bestFit="1" customWidth="1"/>
    <col min="7433" max="7433" width="11.28515625" style="38" bestFit="1" customWidth="1"/>
    <col min="7434" max="7434" width="11.42578125" style="38" bestFit="1" customWidth="1"/>
    <col min="7435" max="7435" width="5.85546875" style="38" customWidth="1"/>
    <col min="7436" max="7436" width="18.140625" style="38" bestFit="1" customWidth="1"/>
    <col min="7437" max="7680" width="9.140625" style="38"/>
    <col min="7681" max="7681" width="55" style="38" customWidth="1"/>
    <col min="7682" max="7682" width="2.7109375" style="38" customWidth="1"/>
    <col min="7683" max="7683" width="2.28515625" style="38" customWidth="1"/>
    <col min="7684" max="7684" width="2.7109375" style="38" customWidth="1"/>
    <col min="7685" max="7685" width="10.42578125" style="38" bestFit="1" customWidth="1"/>
    <col min="7686" max="7686" width="7.140625" style="38" customWidth="1"/>
    <col min="7687" max="7687" width="9.140625" style="38"/>
    <col min="7688" max="7688" width="10.42578125" style="38" bestFit="1" customWidth="1"/>
    <col min="7689" max="7689" width="11.28515625" style="38" bestFit="1" customWidth="1"/>
    <col min="7690" max="7690" width="11.42578125" style="38" bestFit="1" customWidth="1"/>
    <col min="7691" max="7691" width="5.85546875" style="38" customWidth="1"/>
    <col min="7692" max="7692" width="18.140625" style="38" bestFit="1" customWidth="1"/>
    <col min="7693" max="7936" width="9.140625" style="38"/>
    <col min="7937" max="7937" width="55" style="38" customWidth="1"/>
    <col min="7938" max="7938" width="2.7109375" style="38" customWidth="1"/>
    <col min="7939" max="7939" width="2.28515625" style="38" customWidth="1"/>
    <col min="7940" max="7940" width="2.7109375" style="38" customWidth="1"/>
    <col min="7941" max="7941" width="10.42578125" style="38" bestFit="1" customWidth="1"/>
    <col min="7942" max="7942" width="7.140625" style="38" customWidth="1"/>
    <col min="7943" max="7943" width="9.140625" style="38"/>
    <col min="7944" max="7944" width="10.42578125" style="38" bestFit="1" customWidth="1"/>
    <col min="7945" max="7945" width="11.28515625" style="38" bestFit="1" customWidth="1"/>
    <col min="7946" max="7946" width="11.42578125" style="38" bestFit="1" customWidth="1"/>
    <col min="7947" max="7947" width="5.85546875" style="38" customWidth="1"/>
    <col min="7948" max="7948" width="18.140625" style="38" bestFit="1" customWidth="1"/>
    <col min="7949" max="8192" width="9.140625" style="38"/>
    <col min="8193" max="8193" width="55" style="38" customWidth="1"/>
    <col min="8194" max="8194" width="2.7109375" style="38" customWidth="1"/>
    <col min="8195" max="8195" width="2.28515625" style="38" customWidth="1"/>
    <col min="8196" max="8196" width="2.7109375" style="38" customWidth="1"/>
    <col min="8197" max="8197" width="10.42578125" style="38" bestFit="1" customWidth="1"/>
    <col min="8198" max="8198" width="7.140625" style="38" customWidth="1"/>
    <col min="8199" max="8199" width="9.140625" style="38"/>
    <col min="8200" max="8200" width="10.42578125" style="38" bestFit="1" customWidth="1"/>
    <col min="8201" max="8201" width="11.28515625" style="38" bestFit="1" customWidth="1"/>
    <col min="8202" max="8202" width="11.42578125" style="38" bestFit="1" customWidth="1"/>
    <col min="8203" max="8203" width="5.85546875" style="38" customWidth="1"/>
    <col min="8204" max="8204" width="18.140625" style="38" bestFit="1" customWidth="1"/>
    <col min="8205" max="8448" width="9.140625" style="38"/>
    <col min="8449" max="8449" width="55" style="38" customWidth="1"/>
    <col min="8450" max="8450" width="2.7109375" style="38" customWidth="1"/>
    <col min="8451" max="8451" width="2.28515625" style="38" customWidth="1"/>
    <col min="8452" max="8452" width="2.7109375" style="38" customWidth="1"/>
    <col min="8453" max="8453" width="10.42578125" style="38" bestFit="1" customWidth="1"/>
    <col min="8454" max="8454" width="7.140625" style="38" customWidth="1"/>
    <col min="8455" max="8455" width="9.140625" style="38"/>
    <col min="8456" max="8456" width="10.42578125" style="38" bestFit="1" customWidth="1"/>
    <col min="8457" max="8457" width="11.28515625" style="38" bestFit="1" customWidth="1"/>
    <col min="8458" max="8458" width="11.42578125" style="38" bestFit="1" customWidth="1"/>
    <col min="8459" max="8459" width="5.85546875" style="38" customWidth="1"/>
    <col min="8460" max="8460" width="18.140625" style="38" bestFit="1" customWidth="1"/>
    <col min="8461" max="8704" width="9.140625" style="38"/>
    <col min="8705" max="8705" width="55" style="38" customWidth="1"/>
    <col min="8706" max="8706" width="2.7109375" style="38" customWidth="1"/>
    <col min="8707" max="8707" width="2.28515625" style="38" customWidth="1"/>
    <col min="8708" max="8708" width="2.7109375" style="38" customWidth="1"/>
    <col min="8709" max="8709" width="10.42578125" style="38" bestFit="1" customWidth="1"/>
    <col min="8710" max="8710" width="7.140625" style="38" customWidth="1"/>
    <col min="8711" max="8711" width="9.140625" style="38"/>
    <col min="8712" max="8712" width="10.42578125" style="38" bestFit="1" customWidth="1"/>
    <col min="8713" max="8713" width="11.28515625" style="38" bestFit="1" customWidth="1"/>
    <col min="8714" max="8714" width="11.42578125" style="38" bestFit="1" customWidth="1"/>
    <col min="8715" max="8715" width="5.85546875" style="38" customWidth="1"/>
    <col min="8716" max="8716" width="18.140625" style="38" bestFit="1" customWidth="1"/>
    <col min="8717" max="8960" width="9.140625" style="38"/>
    <col min="8961" max="8961" width="55" style="38" customWidth="1"/>
    <col min="8962" max="8962" width="2.7109375" style="38" customWidth="1"/>
    <col min="8963" max="8963" width="2.28515625" style="38" customWidth="1"/>
    <col min="8964" max="8964" width="2.7109375" style="38" customWidth="1"/>
    <col min="8965" max="8965" width="10.42578125" style="38" bestFit="1" customWidth="1"/>
    <col min="8966" max="8966" width="7.140625" style="38" customWidth="1"/>
    <col min="8967" max="8967" width="9.140625" style="38"/>
    <col min="8968" max="8968" width="10.42578125" style="38" bestFit="1" customWidth="1"/>
    <col min="8969" max="8969" width="11.28515625" style="38" bestFit="1" customWidth="1"/>
    <col min="8970" max="8970" width="11.42578125" style="38" bestFit="1" customWidth="1"/>
    <col min="8971" max="8971" width="5.85546875" style="38" customWidth="1"/>
    <col min="8972" max="8972" width="18.140625" style="38" bestFit="1" customWidth="1"/>
    <col min="8973" max="9216" width="9.140625" style="38"/>
    <col min="9217" max="9217" width="55" style="38" customWidth="1"/>
    <col min="9218" max="9218" width="2.7109375" style="38" customWidth="1"/>
    <col min="9219" max="9219" width="2.28515625" style="38" customWidth="1"/>
    <col min="9220" max="9220" width="2.7109375" style="38" customWidth="1"/>
    <col min="9221" max="9221" width="10.42578125" style="38" bestFit="1" customWidth="1"/>
    <col min="9222" max="9222" width="7.140625" style="38" customWidth="1"/>
    <col min="9223" max="9223" width="9.140625" style="38"/>
    <col min="9224" max="9224" width="10.42578125" style="38" bestFit="1" customWidth="1"/>
    <col min="9225" max="9225" width="11.28515625" style="38" bestFit="1" customWidth="1"/>
    <col min="9226" max="9226" width="11.42578125" style="38" bestFit="1" customWidth="1"/>
    <col min="9227" max="9227" width="5.85546875" style="38" customWidth="1"/>
    <col min="9228" max="9228" width="18.140625" style="38" bestFit="1" customWidth="1"/>
    <col min="9229" max="9472" width="9.140625" style="38"/>
    <col min="9473" max="9473" width="55" style="38" customWidth="1"/>
    <col min="9474" max="9474" width="2.7109375" style="38" customWidth="1"/>
    <col min="9475" max="9475" width="2.28515625" style="38" customWidth="1"/>
    <col min="9476" max="9476" width="2.7109375" style="38" customWidth="1"/>
    <col min="9477" max="9477" width="10.42578125" style="38" bestFit="1" customWidth="1"/>
    <col min="9478" max="9478" width="7.140625" style="38" customWidth="1"/>
    <col min="9479" max="9479" width="9.140625" style="38"/>
    <col min="9480" max="9480" width="10.42578125" style="38" bestFit="1" customWidth="1"/>
    <col min="9481" max="9481" width="11.28515625" style="38" bestFit="1" customWidth="1"/>
    <col min="9482" max="9482" width="11.42578125" style="38" bestFit="1" customWidth="1"/>
    <col min="9483" max="9483" width="5.85546875" style="38" customWidth="1"/>
    <col min="9484" max="9484" width="18.140625" style="38" bestFit="1" customWidth="1"/>
    <col min="9485" max="9728" width="9.140625" style="38"/>
    <col min="9729" max="9729" width="55" style="38" customWidth="1"/>
    <col min="9730" max="9730" width="2.7109375" style="38" customWidth="1"/>
    <col min="9731" max="9731" width="2.28515625" style="38" customWidth="1"/>
    <col min="9732" max="9732" width="2.7109375" style="38" customWidth="1"/>
    <col min="9733" max="9733" width="10.42578125" style="38" bestFit="1" customWidth="1"/>
    <col min="9734" max="9734" width="7.140625" style="38" customWidth="1"/>
    <col min="9735" max="9735" width="9.140625" style="38"/>
    <col min="9736" max="9736" width="10.42578125" style="38" bestFit="1" customWidth="1"/>
    <col min="9737" max="9737" width="11.28515625" style="38" bestFit="1" customWidth="1"/>
    <col min="9738" max="9738" width="11.42578125" style="38" bestFit="1" customWidth="1"/>
    <col min="9739" max="9739" width="5.85546875" style="38" customWidth="1"/>
    <col min="9740" max="9740" width="18.140625" style="38" bestFit="1" customWidth="1"/>
    <col min="9741" max="9984" width="9.140625" style="38"/>
    <col min="9985" max="9985" width="55" style="38" customWidth="1"/>
    <col min="9986" max="9986" width="2.7109375" style="38" customWidth="1"/>
    <col min="9987" max="9987" width="2.28515625" style="38" customWidth="1"/>
    <col min="9988" max="9988" width="2.7109375" style="38" customWidth="1"/>
    <col min="9989" max="9989" width="10.42578125" style="38" bestFit="1" customWidth="1"/>
    <col min="9990" max="9990" width="7.140625" style="38" customWidth="1"/>
    <col min="9991" max="9991" width="9.140625" style="38"/>
    <col min="9992" max="9992" width="10.42578125" style="38" bestFit="1" customWidth="1"/>
    <col min="9993" max="9993" width="11.28515625" style="38" bestFit="1" customWidth="1"/>
    <col min="9994" max="9994" width="11.42578125" style="38" bestFit="1" customWidth="1"/>
    <col min="9995" max="9995" width="5.85546875" style="38" customWidth="1"/>
    <col min="9996" max="9996" width="18.140625" style="38" bestFit="1" customWidth="1"/>
    <col min="9997" max="10240" width="9.140625" style="38"/>
    <col min="10241" max="10241" width="55" style="38" customWidth="1"/>
    <col min="10242" max="10242" width="2.7109375" style="38" customWidth="1"/>
    <col min="10243" max="10243" width="2.28515625" style="38" customWidth="1"/>
    <col min="10244" max="10244" width="2.7109375" style="38" customWidth="1"/>
    <col min="10245" max="10245" width="10.42578125" style="38" bestFit="1" customWidth="1"/>
    <col min="10246" max="10246" width="7.140625" style="38" customWidth="1"/>
    <col min="10247" max="10247" width="9.140625" style="38"/>
    <col min="10248" max="10248" width="10.42578125" style="38" bestFit="1" customWidth="1"/>
    <col min="10249" max="10249" width="11.28515625" style="38" bestFit="1" customWidth="1"/>
    <col min="10250" max="10250" width="11.42578125" style="38" bestFit="1" customWidth="1"/>
    <col min="10251" max="10251" width="5.85546875" style="38" customWidth="1"/>
    <col min="10252" max="10252" width="18.140625" style="38" bestFit="1" customWidth="1"/>
    <col min="10253" max="10496" width="9.140625" style="38"/>
    <col min="10497" max="10497" width="55" style="38" customWidth="1"/>
    <col min="10498" max="10498" width="2.7109375" style="38" customWidth="1"/>
    <col min="10499" max="10499" width="2.28515625" style="38" customWidth="1"/>
    <col min="10500" max="10500" width="2.7109375" style="38" customWidth="1"/>
    <col min="10501" max="10501" width="10.42578125" style="38" bestFit="1" customWidth="1"/>
    <col min="10502" max="10502" width="7.140625" style="38" customWidth="1"/>
    <col min="10503" max="10503" width="9.140625" style="38"/>
    <col min="10504" max="10504" width="10.42578125" style="38" bestFit="1" customWidth="1"/>
    <col min="10505" max="10505" width="11.28515625" style="38" bestFit="1" customWidth="1"/>
    <col min="10506" max="10506" width="11.42578125" style="38" bestFit="1" customWidth="1"/>
    <col min="10507" max="10507" width="5.85546875" style="38" customWidth="1"/>
    <col min="10508" max="10508" width="18.140625" style="38" bestFit="1" customWidth="1"/>
    <col min="10509" max="10752" width="9.140625" style="38"/>
    <col min="10753" max="10753" width="55" style="38" customWidth="1"/>
    <col min="10754" max="10754" width="2.7109375" style="38" customWidth="1"/>
    <col min="10755" max="10755" width="2.28515625" style="38" customWidth="1"/>
    <col min="10756" max="10756" width="2.7109375" style="38" customWidth="1"/>
    <col min="10757" max="10757" width="10.42578125" style="38" bestFit="1" customWidth="1"/>
    <col min="10758" max="10758" width="7.140625" style="38" customWidth="1"/>
    <col min="10759" max="10759" width="9.140625" style="38"/>
    <col min="10760" max="10760" width="10.42578125" style="38" bestFit="1" customWidth="1"/>
    <col min="10761" max="10761" width="11.28515625" style="38" bestFit="1" customWidth="1"/>
    <col min="10762" max="10762" width="11.42578125" style="38" bestFit="1" customWidth="1"/>
    <col min="10763" max="10763" width="5.85546875" style="38" customWidth="1"/>
    <col min="10764" max="10764" width="18.140625" style="38" bestFit="1" customWidth="1"/>
    <col min="10765" max="11008" width="9.140625" style="38"/>
    <col min="11009" max="11009" width="55" style="38" customWidth="1"/>
    <col min="11010" max="11010" width="2.7109375" style="38" customWidth="1"/>
    <col min="11011" max="11011" width="2.28515625" style="38" customWidth="1"/>
    <col min="11012" max="11012" width="2.7109375" style="38" customWidth="1"/>
    <col min="11013" max="11013" width="10.42578125" style="38" bestFit="1" customWidth="1"/>
    <col min="11014" max="11014" width="7.140625" style="38" customWidth="1"/>
    <col min="11015" max="11015" width="9.140625" style="38"/>
    <col min="11016" max="11016" width="10.42578125" style="38" bestFit="1" customWidth="1"/>
    <col min="11017" max="11017" width="11.28515625" style="38" bestFit="1" customWidth="1"/>
    <col min="11018" max="11018" width="11.42578125" style="38" bestFit="1" customWidth="1"/>
    <col min="11019" max="11019" width="5.85546875" style="38" customWidth="1"/>
    <col min="11020" max="11020" width="18.140625" style="38" bestFit="1" customWidth="1"/>
    <col min="11021" max="11264" width="9.140625" style="38"/>
    <col min="11265" max="11265" width="55" style="38" customWidth="1"/>
    <col min="11266" max="11266" width="2.7109375" style="38" customWidth="1"/>
    <col min="11267" max="11267" width="2.28515625" style="38" customWidth="1"/>
    <col min="11268" max="11268" width="2.7109375" style="38" customWidth="1"/>
    <col min="11269" max="11269" width="10.42578125" style="38" bestFit="1" customWidth="1"/>
    <col min="11270" max="11270" width="7.140625" style="38" customWidth="1"/>
    <col min="11271" max="11271" width="9.140625" style="38"/>
    <col min="11272" max="11272" width="10.42578125" style="38" bestFit="1" customWidth="1"/>
    <col min="11273" max="11273" width="11.28515625" style="38" bestFit="1" customWidth="1"/>
    <col min="11274" max="11274" width="11.42578125" style="38" bestFit="1" customWidth="1"/>
    <col min="11275" max="11275" width="5.85546875" style="38" customWidth="1"/>
    <col min="11276" max="11276" width="18.140625" style="38" bestFit="1" customWidth="1"/>
    <col min="11277" max="11520" width="9.140625" style="38"/>
    <col min="11521" max="11521" width="55" style="38" customWidth="1"/>
    <col min="11522" max="11522" width="2.7109375" style="38" customWidth="1"/>
    <col min="11523" max="11523" width="2.28515625" style="38" customWidth="1"/>
    <col min="11524" max="11524" width="2.7109375" style="38" customWidth="1"/>
    <col min="11525" max="11525" width="10.42578125" style="38" bestFit="1" customWidth="1"/>
    <col min="11526" max="11526" width="7.140625" style="38" customWidth="1"/>
    <col min="11527" max="11527" width="9.140625" style="38"/>
    <col min="11528" max="11528" width="10.42578125" style="38" bestFit="1" customWidth="1"/>
    <col min="11529" max="11529" width="11.28515625" style="38" bestFit="1" customWidth="1"/>
    <col min="11530" max="11530" width="11.42578125" style="38" bestFit="1" customWidth="1"/>
    <col min="11531" max="11531" width="5.85546875" style="38" customWidth="1"/>
    <col min="11532" max="11532" width="18.140625" style="38" bestFit="1" customWidth="1"/>
    <col min="11533" max="11776" width="9.140625" style="38"/>
    <col min="11777" max="11777" width="55" style="38" customWidth="1"/>
    <col min="11778" max="11778" width="2.7109375" style="38" customWidth="1"/>
    <col min="11779" max="11779" width="2.28515625" style="38" customWidth="1"/>
    <col min="11780" max="11780" width="2.7109375" style="38" customWidth="1"/>
    <col min="11781" max="11781" width="10.42578125" style="38" bestFit="1" customWidth="1"/>
    <col min="11782" max="11782" width="7.140625" style="38" customWidth="1"/>
    <col min="11783" max="11783" width="9.140625" style="38"/>
    <col min="11784" max="11784" width="10.42578125" style="38" bestFit="1" customWidth="1"/>
    <col min="11785" max="11785" width="11.28515625" style="38" bestFit="1" customWidth="1"/>
    <col min="11786" max="11786" width="11.42578125" style="38" bestFit="1" customWidth="1"/>
    <col min="11787" max="11787" width="5.85546875" style="38" customWidth="1"/>
    <col min="11788" max="11788" width="18.140625" style="38" bestFit="1" customWidth="1"/>
    <col min="11789" max="12032" width="9.140625" style="38"/>
    <col min="12033" max="12033" width="55" style="38" customWidth="1"/>
    <col min="12034" max="12034" width="2.7109375" style="38" customWidth="1"/>
    <col min="12035" max="12035" width="2.28515625" style="38" customWidth="1"/>
    <col min="12036" max="12036" width="2.7109375" style="38" customWidth="1"/>
    <col min="12037" max="12037" width="10.42578125" style="38" bestFit="1" customWidth="1"/>
    <col min="12038" max="12038" width="7.140625" style="38" customWidth="1"/>
    <col min="12039" max="12039" width="9.140625" style="38"/>
    <col min="12040" max="12040" width="10.42578125" style="38" bestFit="1" customWidth="1"/>
    <col min="12041" max="12041" width="11.28515625" style="38" bestFit="1" customWidth="1"/>
    <col min="12042" max="12042" width="11.42578125" style="38" bestFit="1" customWidth="1"/>
    <col min="12043" max="12043" width="5.85546875" style="38" customWidth="1"/>
    <col min="12044" max="12044" width="18.140625" style="38" bestFit="1" customWidth="1"/>
    <col min="12045" max="12288" width="9.140625" style="38"/>
    <col min="12289" max="12289" width="55" style="38" customWidth="1"/>
    <col min="12290" max="12290" width="2.7109375" style="38" customWidth="1"/>
    <col min="12291" max="12291" width="2.28515625" style="38" customWidth="1"/>
    <col min="12292" max="12292" width="2.7109375" style="38" customWidth="1"/>
    <col min="12293" max="12293" width="10.42578125" style="38" bestFit="1" customWidth="1"/>
    <col min="12294" max="12294" width="7.140625" style="38" customWidth="1"/>
    <col min="12295" max="12295" width="9.140625" style="38"/>
    <col min="12296" max="12296" width="10.42578125" style="38" bestFit="1" customWidth="1"/>
    <col min="12297" max="12297" width="11.28515625" style="38" bestFit="1" customWidth="1"/>
    <col min="12298" max="12298" width="11.42578125" style="38" bestFit="1" customWidth="1"/>
    <col min="12299" max="12299" width="5.85546875" style="38" customWidth="1"/>
    <col min="12300" max="12300" width="18.140625" style="38" bestFit="1" customWidth="1"/>
    <col min="12301" max="12544" width="9.140625" style="38"/>
    <col min="12545" max="12545" width="55" style="38" customWidth="1"/>
    <col min="12546" max="12546" width="2.7109375" style="38" customWidth="1"/>
    <col min="12547" max="12547" width="2.28515625" style="38" customWidth="1"/>
    <col min="12548" max="12548" width="2.7109375" style="38" customWidth="1"/>
    <col min="12549" max="12549" width="10.42578125" style="38" bestFit="1" customWidth="1"/>
    <col min="12550" max="12550" width="7.140625" style="38" customWidth="1"/>
    <col min="12551" max="12551" width="9.140625" style="38"/>
    <col min="12552" max="12552" width="10.42578125" style="38" bestFit="1" customWidth="1"/>
    <col min="12553" max="12553" width="11.28515625" style="38" bestFit="1" customWidth="1"/>
    <col min="12554" max="12554" width="11.42578125" style="38" bestFit="1" customWidth="1"/>
    <col min="12555" max="12555" width="5.85546875" style="38" customWidth="1"/>
    <col min="12556" max="12556" width="18.140625" style="38" bestFit="1" customWidth="1"/>
    <col min="12557" max="12800" width="9.140625" style="38"/>
    <col min="12801" max="12801" width="55" style="38" customWidth="1"/>
    <col min="12802" max="12802" width="2.7109375" style="38" customWidth="1"/>
    <col min="12803" max="12803" width="2.28515625" style="38" customWidth="1"/>
    <col min="12804" max="12804" width="2.7109375" style="38" customWidth="1"/>
    <col min="12805" max="12805" width="10.42578125" style="38" bestFit="1" customWidth="1"/>
    <col min="12806" max="12806" width="7.140625" style="38" customWidth="1"/>
    <col min="12807" max="12807" width="9.140625" style="38"/>
    <col min="12808" max="12808" width="10.42578125" style="38" bestFit="1" customWidth="1"/>
    <col min="12809" max="12809" width="11.28515625" style="38" bestFit="1" customWidth="1"/>
    <col min="12810" max="12810" width="11.42578125" style="38" bestFit="1" customWidth="1"/>
    <col min="12811" max="12811" width="5.85546875" style="38" customWidth="1"/>
    <col min="12812" max="12812" width="18.140625" style="38" bestFit="1" customWidth="1"/>
    <col min="12813" max="13056" width="9.140625" style="38"/>
    <col min="13057" max="13057" width="55" style="38" customWidth="1"/>
    <col min="13058" max="13058" width="2.7109375" style="38" customWidth="1"/>
    <col min="13059" max="13059" width="2.28515625" style="38" customWidth="1"/>
    <col min="13060" max="13060" width="2.7109375" style="38" customWidth="1"/>
    <col min="13061" max="13061" width="10.42578125" style="38" bestFit="1" customWidth="1"/>
    <col min="13062" max="13062" width="7.140625" style="38" customWidth="1"/>
    <col min="13063" max="13063" width="9.140625" style="38"/>
    <col min="13064" max="13064" width="10.42578125" style="38" bestFit="1" customWidth="1"/>
    <col min="13065" max="13065" width="11.28515625" style="38" bestFit="1" customWidth="1"/>
    <col min="13066" max="13066" width="11.42578125" style="38" bestFit="1" customWidth="1"/>
    <col min="13067" max="13067" width="5.85546875" style="38" customWidth="1"/>
    <col min="13068" max="13068" width="18.140625" style="38" bestFit="1" customWidth="1"/>
    <col min="13069" max="13312" width="9.140625" style="38"/>
    <col min="13313" max="13313" width="55" style="38" customWidth="1"/>
    <col min="13314" max="13314" width="2.7109375" style="38" customWidth="1"/>
    <col min="13315" max="13315" width="2.28515625" style="38" customWidth="1"/>
    <col min="13316" max="13316" width="2.7109375" style="38" customWidth="1"/>
    <col min="13317" max="13317" width="10.42578125" style="38" bestFit="1" customWidth="1"/>
    <col min="13318" max="13318" width="7.140625" style="38" customWidth="1"/>
    <col min="13319" max="13319" width="9.140625" style="38"/>
    <col min="13320" max="13320" width="10.42578125" style="38" bestFit="1" customWidth="1"/>
    <col min="13321" max="13321" width="11.28515625" style="38" bestFit="1" customWidth="1"/>
    <col min="13322" max="13322" width="11.42578125" style="38" bestFit="1" customWidth="1"/>
    <col min="13323" max="13323" width="5.85546875" style="38" customWidth="1"/>
    <col min="13324" max="13324" width="18.140625" style="38" bestFit="1" customWidth="1"/>
    <col min="13325" max="13568" width="9.140625" style="38"/>
    <col min="13569" max="13569" width="55" style="38" customWidth="1"/>
    <col min="13570" max="13570" width="2.7109375" style="38" customWidth="1"/>
    <col min="13571" max="13571" width="2.28515625" style="38" customWidth="1"/>
    <col min="13572" max="13572" width="2.7109375" style="38" customWidth="1"/>
    <col min="13573" max="13573" width="10.42578125" style="38" bestFit="1" customWidth="1"/>
    <col min="13574" max="13574" width="7.140625" style="38" customWidth="1"/>
    <col min="13575" max="13575" width="9.140625" style="38"/>
    <col min="13576" max="13576" width="10.42578125" style="38" bestFit="1" customWidth="1"/>
    <col min="13577" max="13577" width="11.28515625" style="38" bestFit="1" customWidth="1"/>
    <col min="13578" max="13578" width="11.42578125" style="38" bestFit="1" customWidth="1"/>
    <col min="13579" max="13579" width="5.85546875" style="38" customWidth="1"/>
    <col min="13580" max="13580" width="18.140625" style="38" bestFit="1" customWidth="1"/>
    <col min="13581" max="13824" width="9.140625" style="38"/>
    <col min="13825" max="13825" width="55" style="38" customWidth="1"/>
    <col min="13826" max="13826" width="2.7109375" style="38" customWidth="1"/>
    <col min="13827" max="13827" width="2.28515625" style="38" customWidth="1"/>
    <col min="13828" max="13828" width="2.7109375" style="38" customWidth="1"/>
    <col min="13829" max="13829" width="10.42578125" style="38" bestFit="1" customWidth="1"/>
    <col min="13830" max="13830" width="7.140625" style="38" customWidth="1"/>
    <col min="13831" max="13831" width="9.140625" style="38"/>
    <col min="13832" max="13832" width="10.42578125" style="38" bestFit="1" customWidth="1"/>
    <col min="13833" max="13833" width="11.28515625" style="38" bestFit="1" customWidth="1"/>
    <col min="13834" max="13834" width="11.42578125" style="38" bestFit="1" customWidth="1"/>
    <col min="13835" max="13835" width="5.85546875" style="38" customWidth="1"/>
    <col min="13836" max="13836" width="18.140625" style="38" bestFit="1" customWidth="1"/>
    <col min="13837" max="14080" width="9.140625" style="38"/>
    <col min="14081" max="14081" width="55" style="38" customWidth="1"/>
    <col min="14082" max="14082" width="2.7109375" style="38" customWidth="1"/>
    <col min="14083" max="14083" width="2.28515625" style="38" customWidth="1"/>
    <col min="14084" max="14084" width="2.7109375" style="38" customWidth="1"/>
    <col min="14085" max="14085" width="10.42578125" style="38" bestFit="1" customWidth="1"/>
    <col min="14086" max="14086" width="7.140625" style="38" customWidth="1"/>
    <col min="14087" max="14087" width="9.140625" style="38"/>
    <col min="14088" max="14088" width="10.42578125" style="38" bestFit="1" customWidth="1"/>
    <col min="14089" max="14089" width="11.28515625" style="38" bestFit="1" customWidth="1"/>
    <col min="14090" max="14090" width="11.42578125" style="38" bestFit="1" customWidth="1"/>
    <col min="14091" max="14091" width="5.85546875" style="38" customWidth="1"/>
    <col min="14092" max="14092" width="18.140625" style="38" bestFit="1" customWidth="1"/>
    <col min="14093" max="14336" width="9.140625" style="38"/>
    <col min="14337" max="14337" width="55" style="38" customWidth="1"/>
    <col min="14338" max="14338" width="2.7109375" style="38" customWidth="1"/>
    <col min="14339" max="14339" width="2.28515625" style="38" customWidth="1"/>
    <col min="14340" max="14340" width="2.7109375" style="38" customWidth="1"/>
    <col min="14341" max="14341" width="10.42578125" style="38" bestFit="1" customWidth="1"/>
    <col min="14342" max="14342" width="7.140625" style="38" customWidth="1"/>
    <col min="14343" max="14343" width="9.140625" style="38"/>
    <col min="14344" max="14344" width="10.42578125" style="38" bestFit="1" customWidth="1"/>
    <col min="14345" max="14345" width="11.28515625" style="38" bestFit="1" customWidth="1"/>
    <col min="14346" max="14346" width="11.42578125" style="38" bestFit="1" customWidth="1"/>
    <col min="14347" max="14347" width="5.85546875" style="38" customWidth="1"/>
    <col min="14348" max="14348" width="18.140625" style="38" bestFit="1" customWidth="1"/>
    <col min="14349" max="14592" width="9.140625" style="38"/>
    <col min="14593" max="14593" width="55" style="38" customWidth="1"/>
    <col min="14594" max="14594" width="2.7109375" style="38" customWidth="1"/>
    <col min="14595" max="14595" width="2.28515625" style="38" customWidth="1"/>
    <col min="14596" max="14596" width="2.7109375" style="38" customWidth="1"/>
    <col min="14597" max="14597" width="10.42578125" style="38" bestFit="1" customWidth="1"/>
    <col min="14598" max="14598" width="7.140625" style="38" customWidth="1"/>
    <col min="14599" max="14599" width="9.140625" style="38"/>
    <col min="14600" max="14600" width="10.42578125" style="38" bestFit="1" customWidth="1"/>
    <col min="14601" max="14601" width="11.28515625" style="38" bestFit="1" customWidth="1"/>
    <col min="14602" max="14602" width="11.42578125" style="38" bestFit="1" customWidth="1"/>
    <col min="14603" max="14603" width="5.85546875" style="38" customWidth="1"/>
    <col min="14604" max="14604" width="18.140625" style="38" bestFit="1" customWidth="1"/>
    <col min="14605" max="14848" width="9.140625" style="38"/>
    <col min="14849" max="14849" width="55" style="38" customWidth="1"/>
    <col min="14850" max="14850" width="2.7109375" style="38" customWidth="1"/>
    <col min="14851" max="14851" width="2.28515625" style="38" customWidth="1"/>
    <col min="14852" max="14852" width="2.7109375" style="38" customWidth="1"/>
    <col min="14853" max="14853" width="10.42578125" style="38" bestFit="1" customWidth="1"/>
    <col min="14854" max="14854" width="7.140625" style="38" customWidth="1"/>
    <col min="14855" max="14855" width="9.140625" style="38"/>
    <col min="14856" max="14856" width="10.42578125" style="38" bestFit="1" customWidth="1"/>
    <col min="14857" max="14857" width="11.28515625" style="38" bestFit="1" customWidth="1"/>
    <col min="14858" max="14858" width="11.42578125" style="38" bestFit="1" customWidth="1"/>
    <col min="14859" max="14859" width="5.85546875" style="38" customWidth="1"/>
    <col min="14860" max="14860" width="18.140625" style="38" bestFit="1" customWidth="1"/>
    <col min="14861" max="15104" width="9.140625" style="38"/>
    <col min="15105" max="15105" width="55" style="38" customWidth="1"/>
    <col min="15106" max="15106" width="2.7109375" style="38" customWidth="1"/>
    <col min="15107" max="15107" width="2.28515625" style="38" customWidth="1"/>
    <col min="15108" max="15108" width="2.7109375" style="38" customWidth="1"/>
    <col min="15109" max="15109" width="10.42578125" style="38" bestFit="1" customWidth="1"/>
    <col min="15110" max="15110" width="7.140625" style="38" customWidth="1"/>
    <col min="15111" max="15111" width="9.140625" style="38"/>
    <col min="15112" max="15112" width="10.42578125" style="38" bestFit="1" customWidth="1"/>
    <col min="15113" max="15113" width="11.28515625" style="38" bestFit="1" customWidth="1"/>
    <col min="15114" max="15114" width="11.42578125" style="38" bestFit="1" customWidth="1"/>
    <col min="15115" max="15115" width="5.85546875" style="38" customWidth="1"/>
    <col min="15116" max="15116" width="18.140625" style="38" bestFit="1" customWidth="1"/>
    <col min="15117" max="15360" width="9.140625" style="38"/>
    <col min="15361" max="15361" width="55" style="38" customWidth="1"/>
    <col min="15362" max="15362" width="2.7109375" style="38" customWidth="1"/>
    <col min="15363" max="15363" width="2.28515625" style="38" customWidth="1"/>
    <col min="15364" max="15364" width="2.7109375" style="38" customWidth="1"/>
    <col min="15365" max="15365" width="10.42578125" style="38" bestFit="1" customWidth="1"/>
    <col min="15366" max="15366" width="7.140625" style="38" customWidth="1"/>
    <col min="15367" max="15367" width="9.140625" style="38"/>
    <col min="15368" max="15368" width="10.42578125" style="38" bestFit="1" customWidth="1"/>
    <col min="15369" max="15369" width="11.28515625" style="38" bestFit="1" customWidth="1"/>
    <col min="15370" max="15370" width="11.42578125" style="38" bestFit="1" customWidth="1"/>
    <col min="15371" max="15371" width="5.85546875" style="38" customWidth="1"/>
    <col min="15372" max="15372" width="18.140625" style="38" bestFit="1" customWidth="1"/>
    <col min="15373" max="15616" width="9.140625" style="38"/>
    <col min="15617" max="15617" width="55" style="38" customWidth="1"/>
    <col min="15618" max="15618" width="2.7109375" style="38" customWidth="1"/>
    <col min="15619" max="15619" width="2.28515625" style="38" customWidth="1"/>
    <col min="15620" max="15620" width="2.7109375" style="38" customWidth="1"/>
    <col min="15621" max="15621" width="10.42578125" style="38" bestFit="1" customWidth="1"/>
    <col min="15622" max="15622" width="7.140625" style="38" customWidth="1"/>
    <col min="15623" max="15623" width="9.140625" style="38"/>
    <col min="15624" max="15624" width="10.42578125" style="38" bestFit="1" customWidth="1"/>
    <col min="15625" max="15625" width="11.28515625" style="38" bestFit="1" customWidth="1"/>
    <col min="15626" max="15626" width="11.42578125" style="38" bestFit="1" customWidth="1"/>
    <col min="15627" max="15627" width="5.85546875" style="38" customWidth="1"/>
    <col min="15628" max="15628" width="18.140625" style="38" bestFit="1" customWidth="1"/>
    <col min="15629" max="15872" width="9.140625" style="38"/>
    <col min="15873" max="15873" width="55" style="38" customWidth="1"/>
    <col min="15874" max="15874" width="2.7109375" style="38" customWidth="1"/>
    <col min="15875" max="15875" width="2.28515625" style="38" customWidth="1"/>
    <col min="15876" max="15876" width="2.7109375" style="38" customWidth="1"/>
    <col min="15877" max="15877" width="10.42578125" style="38" bestFit="1" customWidth="1"/>
    <col min="15878" max="15878" width="7.140625" style="38" customWidth="1"/>
    <col min="15879" max="15879" width="9.140625" style="38"/>
    <col min="15880" max="15880" width="10.42578125" style="38" bestFit="1" customWidth="1"/>
    <col min="15881" max="15881" width="11.28515625" style="38" bestFit="1" customWidth="1"/>
    <col min="15882" max="15882" width="11.42578125" style="38" bestFit="1" customWidth="1"/>
    <col min="15883" max="15883" width="5.85546875" style="38" customWidth="1"/>
    <col min="15884" max="15884" width="18.140625" style="38" bestFit="1" customWidth="1"/>
    <col min="15885" max="16128" width="9.140625" style="38"/>
    <col min="16129" max="16129" width="55" style="38" customWidth="1"/>
    <col min="16130" max="16130" width="2.7109375" style="38" customWidth="1"/>
    <col min="16131" max="16131" width="2.28515625" style="38" customWidth="1"/>
    <col min="16132" max="16132" width="2.7109375" style="38" customWidth="1"/>
    <col min="16133" max="16133" width="10.42578125" style="38" bestFit="1" customWidth="1"/>
    <col min="16134" max="16134" width="7.140625" style="38" customWidth="1"/>
    <col min="16135" max="16135" width="9.140625" style="38"/>
    <col min="16136" max="16136" width="10.42578125" style="38" bestFit="1" customWidth="1"/>
    <col min="16137" max="16137" width="11.28515625" style="38" bestFit="1" customWidth="1"/>
    <col min="16138" max="16138" width="11.42578125" style="38" bestFit="1" customWidth="1"/>
    <col min="16139" max="16139" width="5.85546875" style="38" customWidth="1"/>
    <col min="16140" max="16140" width="18.140625" style="38" bestFit="1" customWidth="1"/>
    <col min="16141" max="16384" width="9.140625" style="38"/>
  </cols>
  <sheetData>
    <row r="1" spans="1:12" ht="13.5">
      <c r="H1" s="83"/>
      <c r="K1" s="84"/>
      <c r="L1" s="39" t="s">
        <v>1</v>
      </c>
    </row>
    <row r="2" spans="1:12" ht="13.5">
      <c r="H2" s="83"/>
      <c r="K2" s="232" t="s">
        <v>560</v>
      </c>
      <c r="L2" s="233"/>
    </row>
    <row r="3" spans="1:12">
      <c r="A3" s="41" t="s">
        <v>50</v>
      </c>
      <c r="B3" s="234" t="s">
        <v>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>
      <c r="A4" s="41" t="s">
        <v>52</v>
      </c>
      <c r="B4" s="234" t="s">
        <v>10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>
      <c r="A5" s="41" t="s">
        <v>53</v>
      </c>
      <c r="B5" s="234" t="s">
        <v>54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2">
      <c r="A6" s="41" t="s">
        <v>57</v>
      </c>
      <c r="B6" s="235" t="s">
        <v>56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>
      <c r="I7" s="126"/>
      <c r="J7" s="126"/>
      <c r="K7" s="126"/>
      <c r="L7" s="126"/>
    </row>
    <row r="8" spans="1:12">
      <c r="I8" s="126"/>
      <c r="J8" s="126"/>
      <c r="K8" s="126"/>
      <c r="L8" s="126"/>
    </row>
    <row r="9" spans="1:12">
      <c r="I9" s="126"/>
      <c r="J9" s="126"/>
      <c r="K9" s="126"/>
      <c r="L9" s="126"/>
    </row>
    <row r="10" spans="1:12">
      <c r="I10" s="126"/>
      <c r="J10" s="126"/>
      <c r="K10" s="126"/>
      <c r="L10" s="126"/>
    </row>
    <row r="12" spans="1:12" ht="16.5" thickBot="1">
      <c r="A12" s="231" t="s">
        <v>561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</row>
    <row r="13" spans="1:12" ht="13.5" thickTop="1">
      <c r="A13" s="236" t="s">
        <v>658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6" spans="1:12">
      <c r="L16" s="38" t="s">
        <v>440</v>
      </c>
    </row>
    <row r="17" spans="1:12" ht="0.75" customHeight="1"/>
    <row r="18" spans="1:12" hidden="1"/>
    <row r="19" spans="1:12" ht="26.25" customHeight="1">
      <c r="A19" s="226" t="s">
        <v>562</v>
      </c>
      <c r="B19" s="237" t="s">
        <v>444</v>
      </c>
      <c r="C19" s="237"/>
      <c r="D19" s="237"/>
      <c r="E19" s="140" t="s">
        <v>563</v>
      </c>
      <c r="F19" s="140"/>
      <c r="G19" s="140"/>
      <c r="H19" s="140"/>
      <c r="I19" s="140"/>
      <c r="J19" s="140"/>
      <c r="K19" s="237" t="s">
        <v>564</v>
      </c>
      <c r="L19" s="237" t="s">
        <v>565</v>
      </c>
    </row>
    <row r="20" spans="1:12" ht="15" customHeight="1">
      <c r="A20" s="226"/>
      <c r="B20" s="237"/>
      <c r="C20" s="237"/>
      <c r="D20" s="237"/>
      <c r="E20" s="140"/>
      <c r="F20" s="140"/>
      <c r="G20" s="140"/>
      <c r="H20" s="140"/>
      <c r="I20" s="140"/>
      <c r="J20" s="140"/>
      <c r="K20" s="237"/>
      <c r="L20" s="237"/>
    </row>
    <row r="21" spans="1:12" ht="16.5" hidden="1" customHeight="1">
      <c r="A21" s="226"/>
      <c r="B21" s="237"/>
      <c r="C21" s="237"/>
      <c r="D21" s="237"/>
      <c r="E21" s="141"/>
      <c r="F21" s="141"/>
      <c r="G21" s="141"/>
      <c r="H21" s="141"/>
      <c r="I21" s="141"/>
      <c r="J21" s="141"/>
      <c r="K21" s="237"/>
      <c r="L21" s="237"/>
    </row>
    <row r="22" spans="1:12" ht="203.25" customHeight="1">
      <c r="A22" s="226"/>
      <c r="B22" s="237"/>
      <c r="C22" s="237"/>
      <c r="D22" s="237"/>
      <c r="E22" s="237" t="s">
        <v>566</v>
      </c>
      <c r="F22" s="128" t="s">
        <v>567</v>
      </c>
      <c r="G22" s="237" t="s">
        <v>568</v>
      </c>
      <c r="H22" s="238" t="s">
        <v>569</v>
      </c>
      <c r="I22" s="237" t="s">
        <v>570</v>
      </c>
      <c r="J22" s="128" t="s">
        <v>571</v>
      </c>
      <c r="K22" s="237"/>
      <c r="L22" s="237"/>
    </row>
    <row r="23" spans="1:12" ht="81" hidden="1" customHeight="1">
      <c r="A23" s="125"/>
      <c r="B23" s="237"/>
      <c r="C23" s="237"/>
      <c r="D23" s="237"/>
      <c r="E23" s="237"/>
      <c r="F23" s="85" t="s">
        <v>572</v>
      </c>
      <c r="G23" s="237"/>
      <c r="H23" s="238"/>
      <c r="I23" s="237"/>
      <c r="J23" s="85"/>
      <c r="K23" s="237"/>
      <c r="L23" s="86"/>
    </row>
    <row r="24" spans="1:12" ht="41.25" hidden="1" customHeight="1">
      <c r="A24" s="125"/>
      <c r="B24" s="237"/>
      <c r="C24" s="237"/>
      <c r="D24" s="237"/>
      <c r="E24" s="237"/>
      <c r="F24" s="86"/>
      <c r="G24" s="237"/>
      <c r="H24" s="238"/>
      <c r="I24" s="237"/>
      <c r="J24" s="85" t="s">
        <v>573</v>
      </c>
      <c r="K24" s="237"/>
      <c r="L24" s="86"/>
    </row>
    <row r="25" spans="1:12">
      <c r="A25" s="124">
        <v>1</v>
      </c>
      <c r="B25" s="140">
        <v>2</v>
      </c>
      <c r="C25" s="140"/>
      <c r="D25" s="140"/>
      <c r="E25" s="124">
        <v>3</v>
      </c>
      <c r="F25" s="124">
        <v>4</v>
      </c>
      <c r="G25" s="124">
        <v>5</v>
      </c>
      <c r="H25" s="124">
        <v>6</v>
      </c>
      <c r="I25" s="124">
        <v>7</v>
      </c>
      <c r="J25" s="124">
        <v>8</v>
      </c>
      <c r="K25" s="124">
        <v>9</v>
      </c>
      <c r="L25" s="124">
        <v>10</v>
      </c>
    </row>
    <row r="26" spans="1:12" ht="16.5" customHeight="1">
      <c r="A26" s="73" t="s">
        <v>643</v>
      </c>
      <c r="B26" s="124">
        <v>9</v>
      </c>
      <c r="C26" s="124">
        <v>0</v>
      </c>
      <c r="D26" s="124">
        <v>1</v>
      </c>
      <c r="E26" s="87">
        <v>88113250</v>
      </c>
      <c r="F26" s="87"/>
      <c r="G26" s="87"/>
      <c r="H26" s="87">
        <v>54362617</v>
      </c>
      <c r="I26" s="87">
        <v>27713933</v>
      </c>
      <c r="J26" s="87">
        <v>170189800</v>
      </c>
      <c r="K26" s="87"/>
      <c r="L26" s="87">
        <v>170189800</v>
      </c>
    </row>
    <row r="27" spans="1:12" ht="18.75" customHeight="1">
      <c r="A27" s="125" t="s">
        <v>574</v>
      </c>
      <c r="B27" s="124">
        <v>9</v>
      </c>
      <c r="C27" s="124">
        <v>0</v>
      </c>
      <c r="D27" s="124">
        <v>2</v>
      </c>
      <c r="E27" s="125"/>
      <c r="F27" s="125"/>
      <c r="G27" s="125"/>
      <c r="H27" s="125"/>
      <c r="I27" s="125"/>
      <c r="J27" s="125"/>
      <c r="K27" s="125"/>
      <c r="L27" s="125"/>
    </row>
    <row r="28" spans="1:12" ht="19.5" customHeight="1">
      <c r="A28" s="125" t="s">
        <v>575</v>
      </c>
      <c r="B28" s="124">
        <v>9</v>
      </c>
      <c r="C28" s="124">
        <v>0</v>
      </c>
      <c r="D28" s="124">
        <v>3</v>
      </c>
      <c r="E28" s="125"/>
      <c r="F28" s="125"/>
      <c r="G28" s="125"/>
      <c r="H28" s="125"/>
      <c r="I28" s="125"/>
      <c r="J28" s="125"/>
      <c r="K28" s="125"/>
      <c r="L28" s="125"/>
    </row>
    <row r="29" spans="1:12" ht="18.75" customHeight="1">
      <c r="A29" s="239" t="s">
        <v>644</v>
      </c>
      <c r="B29" s="140">
        <v>9</v>
      </c>
      <c r="C29" s="140">
        <v>0</v>
      </c>
      <c r="D29" s="140">
        <v>4</v>
      </c>
      <c r="E29" s="240">
        <v>88113250</v>
      </c>
      <c r="F29" s="240"/>
      <c r="G29" s="240"/>
      <c r="H29" s="241">
        <v>54362617</v>
      </c>
      <c r="I29" s="241">
        <v>27713933</v>
      </c>
      <c r="J29" s="241">
        <v>170189800</v>
      </c>
      <c r="K29" s="241"/>
      <c r="L29" s="241">
        <v>170189800</v>
      </c>
    </row>
    <row r="30" spans="1:12" ht="15" customHeight="1">
      <c r="A30" s="239"/>
      <c r="B30" s="140"/>
      <c r="C30" s="140"/>
      <c r="D30" s="140"/>
      <c r="E30" s="240"/>
      <c r="F30" s="240"/>
      <c r="G30" s="240"/>
      <c r="H30" s="242"/>
      <c r="I30" s="242"/>
      <c r="J30" s="242"/>
      <c r="K30" s="242"/>
      <c r="L30" s="242"/>
    </row>
    <row r="31" spans="1:12">
      <c r="A31" s="125" t="s">
        <v>576</v>
      </c>
      <c r="B31" s="124">
        <v>9</v>
      </c>
      <c r="C31" s="124">
        <v>0</v>
      </c>
      <c r="D31" s="124">
        <v>5</v>
      </c>
      <c r="E31" s="125"/>
      <c r="F31" s="125"/>
      <c r="G31" s="125"/>
      <c r="H31" s="125"/>
      <c r="I31" s="125"/>
      <c r="J31" s="125"/>
      <c r="K31" s="125"/>
      <c r="L31" s="125"/>
    </row>
    <row r="32" spans="1:12" ht="33" customHeight="1">
      <c r="A32" s="125" t="s">
        <v>642</v>
      </c>
      <c r="B32" s="124">
        <v>9</v>
      </c>
      <c r="C32" s="124">
        <v>0</v>
      </c>
      <c r="D32" s="124">
        <v>6</v>
      </c>
      <c r="E32" s="125"/>
      <c r="F32" s="125"/>
      <c r="G32" s="125"/>
      <c r="H32" s="125"/>
      <c r="I32" s="125"/>
      <c r="J32" s="125"/>
      <c r="K32" s="125"/>
      <c r="L32" s="125"/>
    </row>
    <row r="33" spans="1:12" ht="32.25" customHeight="1">
      <c r="A33" s="125" t="s">
        <v>577</v>
      </c>
      <c r="B33" s="124">
        <v>9</v>
      </c>
      <c r="C33" s="124">
        <v>0</v>
      </c>
      <c r="D33" s="124">
        <v>7</v>
      </c>
      <c r="E33" s="125"/>
      <c r="F33" s="125"/>
      <c r="G33" s="125"/>
      <c r="H33" s="125"/>
      <c r="I33" s="125"/>
      <c r="J33" s="125"/>
      <c r="K33" s="125"/>
      <c r="L33" s="125"/>
    </row>
    <row r="34" spans="1:12" ht="16.5" customHeight="1">
      <c r="A34" s="125" t="s">
        <v>578</v>
      </c>
      <c r="B34" s="124">
        <v>9</v>
      </c>
      <c r="C34" s="124">
        <v>0</v>
      </c>
      <c r="D34" s="124">
        <v>8</v>
      </c>
      <c r="E34" s="125"/>
      <c r="F34" s="125"/>
      <c r="G34" s="125"/>
      <c r="H34" s="125"/>
      <c r="I34" s="81">
        <v>12965375</v>
      </c>
      <c r="J34" s="81">
        <v>12965375</v>
      </c>
      <c r="K34" s="87"/>
      <c r="L34" s="81">
        <v>12965375</v>
      </c>
    </row>
    <row r="35" spans="1:12" ht="18.75" customHeight="1">
      <c r="A35" s="125" t="s">
        <v>579</v>
      </c>
      <c r="B35" s="124">
        <v>9</v>
      </c>
      <c r="C35" s="124">
        <v>0</v>
      </c>
      <c r="D35" s="124">
        <v>9</v>
      </c>
      <c r="E35" s="125"/>
      <c r="F35" s="125"/>
      <c r="G35" s="125"/>
      <c r="H35" s="125"/>
      <c r="I35" s="125"/>
      <c r="J35" s="125"/>
      <c r="K35" s="125"/>
      <c r="L35" s="125"/>
    </row>
    <row r="36" spans="1:12" ht="29.25" customHeight="1">
      <c r="A36" s="125" t="s">
        <v>580</v>
      </c>
      <c r="B36" s="124">
        <v>9</v>
      </c>
      <c r="C36" s="124">
        <v>1</v>
      </c>
      <c r="D36" s="124">
        <v>0</v>
      </c>
      <c r="E36" s="125"/>
      <c r="F36" s="125"/>
      <c r="G36" s="125"/>
      <c r="H36" s="125"/>
      <c r="I36" s="81">
        <v>4591593</v>
      </c>
      <c r="J36" s="81">
        <v>4591593</v>
      </c>
      <c r="K36" s="87"/>
      <c r="L36" s="81">
        <v>4591593</v>
      </c>
    </row>
    <row r="37" spans="1:12" ht="33.75" customHeight="1">
      <c r="A37" s="125" t="s">
        <v>581</v>
      </c>
      <c r="B37" s="124">
        <v>9</v>
      </c>
      <c r="C37" s="124">
        <v>1</v>
      </c>
      <c r="D37" s="124">
        <v>1</v>
      </c>
      <c r="E37" s="81">
        <v>1913327</v>
      </c>
      <c r="F37" s="87"/>
      <c r="G37" s="87"/>
      <c r="H37" s="81">
        <v>3582</v>
      </c>
      <c r="I37" s="81">
        <v>-2134498</v>
      </c>
      <c r="J37" s="81">
        <v>-217589</v>
      </c>
      <c r="K37" s="87"/>
      <c r="L37" s="81">
        <v>-217589</v>
      </c>
    </row>
    <row r="38" spans="1:12" ht="32.25" customHeight="1">
      <c r="A38" s="73" t="s">
        <v>652</v>
      </c>
      <c r="B38" s="124">
        <v>9</v>
      </c>
      <c r="C38" s="124">
        <v>1</v>
      </c>
      <c r="D38" s="124">
        <v>2</v>
      </c>
      <c r="E38" s="87">
        <v>90026577</v>
      </c>
      <c r="F38" s="87"/>
      <c r="G38" s="87"/>
      <c r="H38" s="87">
        <v>54366199</v>
      </c>
      <c r="I38" s="87">
        <v>33953217</v>
      </c>
      <c r="J38" s="87">
        <v>178345993</v>
      </c>
      <c r="K38" s="87"/>
      <c r="L38" s="87">
        <v>178345993</v>
      </c>
    </row>
    <row r="39" spans="1:12" ht="18" customHeight="1">
      <c r="A39" s="125" t="s">
        <v>582</v>
      </c>
      <c r="B39" s="124">
        <v>9</v>
      </c>
      <c r="C39" s="124">
        <v>1</v>
      </c>
      <c r="D39" s="124">
        <v>3</v>
      </c>
      <c r="E39" s="125"/>
      <c r="F39" s="125"/>
      <c r="G39" s="125"/>
      <c r="H39" s="125"/>
      <c r="I39" s="125"/>
      <c r="J39" s="125"/>
      <c r="K39" s="125"/>
      <c r="L39" s="125"/>
    </row>
    <row r="40" spans="1:12" ht="18.75" customHeight="1">
      <c r="A40" s="125" t="s">
        <v>583</v>
      </c>
      <c r="B40" s="124">
        <v>9</v>
      </c>
      <c r="C40" s="124">
        <v>1</v>
      </c>
      <c r="D40" s="124">
        <v>4</v>
      </c>
      <c r="E40" s="125"/>
      <c r="F40" s="125"/>
      <c r="G40" s="125"/>
      <c r="H40" s="125"/>
      <c r="I40" s="125"/>
      <c r="J40" s="125"/>
      <c r="K40" s="125"/>
      <c r="L40" s="125"/>
    </row>
    <row r="41" spans="1:12" ht="13.5">
      <c r="A41" s="73" t="s">
        <v>645</v>
      </c>
      <c r="B41" s="140">
        <v>9</v>
      </c>
      <c r="C41" s="140">
        <v>1</v>
      </c>
      <c r="D41" s="140">
        <v>5</v>
      </c>
      <c r="E41" s="240">
        <v>90026577</v>
      </c>
      <c r="F41" s="243"/>
      <c r="G41" s="243"/>
      <c r="H41" s="240">
        <v>54366199</v>
      </c>
      <c r="I41" s="240">
        <v>33953217</v>
      </c>
      <c r="J41" s="240">
        <v>178345993</v>
      </c>
      <c r="K41" s="243"/>
      <c r="L41" s="240">
        <v>178345993</v>
      </c>
    </row>
    <row r="42" spans="1:12" ht="13.5">
      <c r="A42" s="73" t="s">
        <v>636</v>
      </c>
      <c r="B42" s="140"/>
      <c r="C42" s="140"/>
      <c r="D42" s="140"/>
      <c r="E42" s="240"/>
      <c r="F42" s="244"/>
      <c r="G42" s="244"/>
      <c r="H42" s="240"/>
      <c r="I42" s="240"/>
      <c r="J42" s="240"/>
      <c r="K42" s="244"/>
      <c r="L42" s="240"/>
    </row>
    <row r="43" spans="1:12" ht="18" customHeight="1">
      <c r="A43" s="125" t="s">
        <v>584</v>
      </c>
      <c r="B43" s="124">
        <v>9</v>
      </c>
      <c r="C43" s="124">
        <v>1</v>
      </c>
      <c r="D43" s="124">
        <v>6</v>
      </c>
      <c r="E43" s="125"/>
      <c r="F43" s="125"/>
      <c r="G43" s="125"/>
      <c r="H43" s="125"/>
      <c r="I43" s="125"/>
      <c r="J43" s="125"/>
      <c r="K43" s="125"/>
      <c r="L43" s="125"/>
    </row>
    <row r="44" spans="1:12" ht="30.75" customHeight="1">
      <c r="A44" s="125" t="s">
        <v>585</v>
      </c>
      <c r="B44" s="124">
        <v>9</v>
      </c>
      <c r="C44" s="124">
        <v>1</v>
      </c>
      <c r="D44" s="124">
        <v>7</v>
      </c>
      <c r="E44" s="125"/>
      <c r="F44" s="125"/>
      <c r="G44" s="125"/>
      <c r="H44" s="125"/>
      <c r="I44" s="125"/>
      <c r="J44" s="125"/>
      <c r="K44" s="125"/>
      <c r="L44" s="125"/>
    </row>
    <row r="45" spans="1:12" ht="31.5" customHeight="1">
      <c r="A45" s="125" t="s">
        <v>586</v>
      </c>
      <c r="B45" s="124">
        <v>9</v>
      </c>
      <c r="C45" s="124">
        <v>1</v>
      </c>
      <c r="D45" s="124">
        <v>8</v>
      </c>
      <c r="E45" s="125"/>
      <c r="F45" s="125"/>
      <c r="G45" s="125"/>
      <c r="H45" s="125"/>
      <c r="I45" s="125"/>
      <c r="J45" s="125"/>
      <c r="K45" s="125"/>
      <c r="L45" s="125"/>
    </row>
    <row r="46" spans="1:12" ht="18" customHeight="1">
      <c r="A46" s="125" t="s">
        <v>587</v>
      </c>
      <c r="B46" s="124">
        <v>9</v>
      </c>
      <c r="C46" s="124">
        <v>1</v>
      </c>
      <c r="D46" s="124">
        <v>9</v>
      </c>
      <c r="E46" s="125"/>
      <c r="F46" s="125"/>
      <c r="G46" s="125"/>
      <c r="H46" s="125"/>
      <c r="I46" s="81">
        <v>6211495</v>
      </c>
      <c r="J46" s="81">
        <v>6211495</v>
      </c>
      <c r="K46" s="87"/>
      <c r="L46" s="81">
        <v>6211495</v>
      </c>
    </row>
    <row r="47" spans="1:12" ht="19.5" customHeight="1">
      <c r="A47" s="125" t="s">
        <v>588</v>
      </c>
      <c r="B47" s="124">
        <v>9</v>
      </c>
      <c r="C47" s="124">
        <v>2</v>
      </c>
      <c r="D47" s="124">
        <v>0</v>
      </c>
      <c r="E47" s="125"/>
      <c r="F47" s="125"/>
      <c r="G47" s="125"/>
      <c r="H47" s="125"/>
      <c r="I47" s="125"/>
      <c r="J47" s="125"/>
      <c r="K47" s="125"/>
      <c r="L47" s="125"/>
    </row>
    <row r="48" spans="1:12" ht="33.75" customHeight="1">
      <c r="A48" s="125" t="s">
        <v>589</v>
      </c>
      <c r="B48" s="124">
        <v>9</v>
      </c>
      <c r="C48" s="124">
        <v>2</v>
      </c>
      <c r="D48" s="124">
        <v>1</v>
      </c>
      <c r="E48" s="125"/>
      <c r="F48" s="125"/>
      <c r="G48" s="125"/>
      <c r="H48" s="125"/>
      <c r="I48" s="81">
        <v>5332235</v>
      </c>
      <c r="J48" s="81">
        <v>5332235</v>
      </c>
      <c r="K48" s="87"/>
      <c r="L48" s="81">
        <v>5332235</v>
      </c>
    </row>
    <row r="49" spans="1:12" ht="33.75" customHeight="1">
      <c r="A49" s="125" t="s">
        <v>590</v>
      </c>
      <c r="B49" s="124">
        <v>9</v>
      </c>
      <c r="C49" s="124">
        <v>2</v>
      </c>
      <c r="D49" s="124">
        <v>2</v>
      </c>
      <c r="E49" s="81">
        <v>305294</v>
      </c>
      <c r="F49" s="87"/>
      <c r="G49" s="87"/>
      <c r="H49" s="81">
        <v>15920</v>
      </c>
      <c r="I49" s="81">
        <v>-321214</v>
      </c>
      <c r="J49" s="81"/>
      <c r="K49" s="87"/>
      <c r="L49" s="81"/>
    </row>
    <row r="50" spans="1:12" ht="18.75" customHeight="1">
      <c r="A50" s="73" t="s">
        <v>653</v>
      </c>
      <c r="B50" s="140">
        <v>9</v>
      </c>
      <c r="C50" s="140">
        <v>2</v>
      </c>
      <c r="D50" s="140">
        <v>3</v>
      </c>
      <c r="E50" s="245">
        <f>+E41+E49</f>
        <v>90331871</v>
      </c>
      <c r="F50" s="245"/>
      <c r="G50" s="245"/>
      <c r="H50" s="245">
        <f t="shared" ref="H50" si="0">+H41+H49</f>
        <v>54382119</v>
      </c>
      <c r="I50" s="245">
        <f>+I41+I46-I48+I49</f>
        <v>34511263</v>
      </c>
      <c r="J50" s="245">
        <f>+J41+J46-J48</f>
        <v>179225253</v>
      </c>
      <c r="K50" s="245"/>
      <c r="L50" s="245">
        <f>+L41+L46-L48</f>
        <v>179225253</v>
      </c>
    </row>
    <row r="51" spans="1:12" ht="16.5" customHeight="1">
      <c r="A51" s="125" t="s">
        <v>591</v>
      </c>
      <c r="B51" s="140"/>
      <c r="C51" s="140"/>
      <c r="D51" s="140"/>
      <c r="E51" s="244"/>
      <c r="F51" s="244"/>
      <c r="G51" s="244"/>
      <c r="H51" s="244"/>
      <c r="I51" s="244"/>
      <c r="J51" s="244"/>
      <c r="K51" s="244"/>
      <c r="L51" s="244"/>
    </row>
    <row r="52" spans="1:12">
      <c r="A52" s="89"/>
    </row>
    <row r="53" spans="1:12">
      <c r="E53" s="126"/>
      <c r="F53" s="126"/>
      <c r="G53" s="126"/>
    </row>
    <row r="54" spans="1:12">
      <c r="A54" s="130" t="s">
        <v>222</v>
      </c>
      <c r="E54" s="126"/>
      <c r="F54" s="126"/>
      <c r="G54" s="126"/>
      <c r="L54" s="38" t="s">
        <v>641</v>
      </c>
    </row>
    <row r="55" spans="1:12">
      <c r="E55" s="126"/>
      <c r="F55" s="126"/>
      <c r="G55" s="126"/>
      <c r="I55" s="38" t="s">
        <v>224</v>
      </c>
      <c r="L55" s="127" t="s">
        <v>48</v>
      </c>
    </row>
    <row r="56" spans="1:12">
      <c r="A56" s="127" t="s">
        <v>654</v>
      </c>
      <c r="E56" s="126"/>
      <c r="F56" s="126"/>
      <c r="G56" s="126"/>
    </row>
  </sheetData>
  <mergeCells count="52">
    <mergeCell ref="G50:G51"/>
    <mergeCell ref="H50:H51"/>
    <mergeCell ref="I50:I51"/>
    <mergeCell ref="J50:J51"/>
    <mergeCell ref="K50:K51"/>
    <mergeCell ref="L50:L51"/>
    <mergeCell ref="H41:H42"/>
    <mergeCell ref="I41:I42"/>
    <mergeCell ref="J41:J42"/>
    <mergeCell ref="K41:K42"/>
    <mergeCell ref="L41:L42"/>
    <mergeCell ref="B50:B51"/>
    <mergeCell ref="C50:C51"/>
    <mergeCell ref="D50:D51"/>
    <mergeCell ref="E50:E51"/>
    <mergeCell ref="F50:F51"/>
    <mergeCell ref="J29:J30"/>
    <mergeCell ref="K29:K30"/>
    <mergeCell ref="L29:L30"/>
    <mergeCell ref="B41:B42"/>
    <mergeCell ref="C41:C42"/>
    <mergeCell ref="D41:D42"/>
    <mergeCell ref="E41:E42"/>
    <mergeCell ref="F41:F42"/>
    <mergeCell ref="G41:G42"/>
    <mergeCell ref="E29:E30"/>
    <mergeCell ref="F29:F30"/>
    <mergeCell ref="G29:G30"/>
    <mergeCell ref="H29:H30"/>
    <mergeCell ref="I29:I30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7" workbookViewId="0">
      <selection activeCell="A40" sqref="A40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6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47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90" t="s">
        <v>595</v>
      </c>
      <c r="B4" s="90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1"/>
      <c r="B5" s="92"/>
    </row>
    <row r="6" spans="1:11" ht="13.5">
      <c r="A6" s="93"/>
      <c r="B6" s="92"/>
    </row>
    <row r="7" spans="1:11">
      <c r="A7" s="94"/>
      <c r="B7" s="92"/>
    </row>
    <row r="8" spans="1:11">
      <c r="A8" s="92"/>
      <c r="B8" s="95"/>
    </row>
    <row r="9" spans="1:11">
      <c r="A9" s="84"/>
      <c r="B9" s="92"/>
    </row>
    <row r="10" spans="1:11">
      <c r="A10" s="92"/>
      <c r="B10" s="92"/>
    </row>
    <row r="11" spans="1:11">
      <c r="A11" s="92"/>
      <c r="B11" s="92"/>
    </row>
    <row r="12" spans="1:11">
      <c r="A12" s="80"/>
      <c r="B12" s="92"/>
    </row>
    <row r="13" spans="1:11" ht="15" customHeight="1">
      <c r="A13" s="80"/>
      <c r="B13" s="92"/>
    </row>
    <row r="14" spans="1:11" ht="17.25" customHeight="1">
      <c r="A14" s="80"/>
      <c r="B14" s="92"/>
    </row>
    <row r="15" spans="1:11">
      <c r="A15" s="80"/>
      <c r="B15" s="92"/>
    </row>
    <row r="16" spans="1:11">
      <c r="A16" s="80"/>
      <c r="B16" s="92"/>
    </row>
    <row r="17" spans="1:2">
      <c r="A17" s="80"/>
      <c r="B17" s="92"/>
    </row>
    <row r="18" spans="1:2" ht="13.5">
      <c r="A18" s="73"/>
      <c r="B18" s="92"/>
    </row>
    <row r="19" spans="1:2">
      <c r="A19" s="80"/>
      <c r="B19" s="92"/>
    </row>
    <row r="20" spans="1:2">
      <c r="A20" s="80"/>
      <c r="B20" s="92"/>
    </row>
    <row r="21" spans="1:2">
      <c r="A21" s="80"/>
      <c r="B21" s="92"/>
    </row>
    <row r="22" spans="1:2" ht="17.25" customHeight="1">
      <c r="A22" s="91"/>
      <c r="B22" s="92"/>
    </row>
    <row r="23" spans="1:2">
      <c r="A23" s="80"/>
      <c r="B23" s="92"/>
    </row>
    <row r="24" spans="1:2">
      <c r="A24" s="80"/>
      <c r="B24" s="92"/>
    </row>
    <row r="25" spans="1:2">
      <c r="A25" s="80"/>
      <c r="B25" s="92"/>
    </row>
    <row r="26" spans="1:2">
      <c r="A26" s="80"/>
      <c r="B26" s="92"/>
    </row>
    <row r="27" spans="1:2">
      <c r="A27" s="80"/>
      <c r="B27" s="92"/>
    </row>
    <row r="28" spans="1:2">
      <c r="A28" s="80"/>
      <c r="B28" s="92"/>
    </row>
    <row r="30" spans="1:2" ht="13.5">
      <c r="A30" s="96" t="s">
        <v>648</v>
      </c>
      <c r="B30" s="33" t="s">
        <v>46</v>
      </c>
    </row>
    <row r="31" spans="1:2" ht="13.5">
      <c r="A31" s="34"/>
      <c r="B31" s="35" t="s">
        <v>638</v>
      </c>
    </row>
    <row r="32" spans="1:2" ht="13.5">
      <c r="B32" s="37" t="s">
        <v>47</v>
      </c>
    </row>
    <row r="33" spans="2:2">
      <c r="B33" s="35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6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 (2)</vt:lpstr>
      <vt:lpstr>ZB</vt:lpstr>
      <vt:lpstr>BS!Print_Area</vt:lpstr>
      <vt:lpstr>'GT ind'!Print_Area</vt:lpstr>
      <vt:lpstr>'PK (2)'!Print_Area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Elvira Šabić</cp:lastModifiedBy>
  <cp:lastPrinted>2017-10-24T13:16:30Z</cp:lastPrinted>
  <dcterms:created xsi:type="dcterms:W3CDTF">2016-08-12T07:14:37Z</dcterms:created>
  <dcterms:modified xsi:type="dcterms:W3CDTF">2019-11-14T14:32:08Z</dcterms:modified>
</cp:coreProperties>
</file>