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16. godine\IV Kvartal 2016 godine\"/>
    </mc:Choice>
  </mc:AlternateContent>
  <bookViews>
    <workbookView xWindow="0" yWindow="0" windowWidth="24060" windowHeight="10185" activeTab="1"/>
  </bookViews>
  <sheets>
    <sheet name="OP" sheetId="1" r:id="rId1"/>
    <sheet name="BU" sheetId="2" r:id="rId2"/>
    <sheet name="BS" sheetId="3" r:id="rId3"/>
    <sheet name="GT ind" sheetId="5" r:id="rId4"/>
    <sheet name="PK" sheetId="6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ind'!$A$9:$I$82</definedName>
    <definedName name="_xlnm.Print_Area" localSheetId="4">PK!$A$1:$M$54</definedName>
    <definedName name="_xlnm.Print_Titles" localSheetId="2">BS!$14:$19</definedName>
    <definedName name="_xlnm.Print_Titles" localSheetId="0">OP!$3:$3</definedName>
    <definedName name="_xlnm.Print_Titles" localSheetId="4">PK!$17:$22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L48" i="6" l="1"/>
  <c r="J48" i="6"/>
  <c r="I48" i="6"/>
  <c r="H48" i="6"/>
  <c r="E48" i="6"/>
  <c r="J158" i="3" l="1"/>
  <c r="J156" i="3"/>
  <c r="J146" i="3"/>
  <c r="J139" i="3"/>
  <c r="J131" i="3"/>
  <c r="G121" i="3"/>
  <c r="G118" i="3"/>
  <c r="J130" i="3" l="1"/>
  <c r="J121" i="3"/>
  <c r="J118" i="3"/>
  <c r="G107" i="3"/>
  <c r="J107" i="3"/>
  <c r="J101" i="3"/>
  <c r="G101" i="3"/>
  <c r="J92" i="3"/>
  <c r="J91" i="3"/>
  <c r="G92" i="3"/>
  <c r="J87" i="3"/>
  <c r="J85" i="3"/>
  <c r="J73" i="3"/>
  <c r="G73" i="3" l="1"/>
  <c r="J64" i="3"/>
  <c r="J67" i="3"/>
  <c r="G64" i="3"/>
  <c r="J56" i="3"/>
  <c r="G56" i="3"/>
  <c r="G50" i="3"/>
  <c r="J41" i="3"/>
  <c r="J21" i="3" s="1"/>
  <c r="J28" i="3"/>
  <c r="J22" i="3"/>
  <c r="G22" i="3"/>
  <c r="G28" i="3"/>
  <c r="I115" i="2"/>
  <c r="I111" i="2"/>
  <c r="I102" i="2"/>
  <c r="I92" i="2"/>
  <c r="I120" i="2" s="1"/>
  <c r="I78" i="2"/>
  <c r="I90" i="2" s="1"/>
  <c r="I67" i="2"/>
  <c r="I56" i="2"/>
  <c r="I63" i="2" s="1"/>
  <c r="I49" i="2"/>
  <c r="I33" i="2"/>
  <c r="I22" i="2"/>
  <c r="I46" i="2" s="1"/>
  <c r="I64" i="2" s="1"/>
  <c r="I124" i="2" s="1"/>
  <c r="I133" i="2" s="1"/>
  <c r="I144" i="2" s="1"/>
  <c r="H102" i="2"/>
  <c r="H120" i="2" s="1"/>
  <c r="H124" i="2" s="1"/>
  <c r="H133" i="2" s="1"/>
  <c r="H144" i="2" s="1"/>
  <c r="H92" i="2"/>
  <c r="H90" i="2"/>
  <c r="H78" i="2"/>
  <c r="H67" i="2"/>
  <c r="H64" i="2"/>
  <c r="H63" i="2"/>
  <c r="H56" i="2"/>
  <c r="H49" i="2"/>
  <c r="H33" i="2"/>
  <c r="H22" i="2"/>
  <c r="H115" i="2"/>
  <c r="J63" i="3" l="1"/>
  <c r="J55" i="3" s="1"/>
  <c r="I171" i="2"/>
  <c r="I168" i="2"/>
  <c r="I174" i="2" s="1"/>
  <c r="H171" i="2"/>
  <c r="H172" i="2" s="1"/>
  <c r="I175" i="2" l="1"/>
  <c r="I172" i="2"/>
  <c r="H168" i="2"/>
  <c r="H174" i="2" s="1"/>
  <c r="H175" i="2" l="1"/>
  <c r="G112" i="3" l="1"/>
  <c r="G91" i="3" s="1"/>
  <c r="G139" i="3"/>
  <c r="G146" i="3" l="1"/>
  <c r="G131" i="3" l="1"/>
  <c r="G130" i="3" s="1"/>
  <c r="G156" i="3" s="1"/>
  <c r="G158" i="3" s="1"/>
  <c r="H67" i="3" l="1"/>
  <c r="G67" i="3"/>
  <c r="G41" i="3"/>
  <c r="G21" i="3" s="1"/>
  <c r="I73" i="3"/>
  <c r="H73" i="3"/>
  <c r="I67" i="3"/>
  <c r="I64" i="3"/>
  <c r="H64" i="3"/>
  <c r="G63" i="3"/>
  <c r="G55" i="3" s="1"/>
  <c r="H56" i="3"/>
  <c r="I52" i="3"/>
  <c r="I51" i="3"/>
  <c r="H50" i="3"/>
  <c r="I48" i="3"/>
  <c r="I47" i="3"/>
  <c r="I46" i="3"/>
  <c r="I45" i="3"/>
  <c r="I44" i="3"/>
  <c r="H41" i="3"/>
  <c r="H28" i="3"/>
  <c r="H22" i="3"/>
  <c r="H21" i="3" l="1"/>
  <c r="I56" i="3"/>
  <c r="H63" i="3"/>
  <c r="H55" i="3" s="1"/>
  <c r="I41" i="3"/>
  <c r="I28" i="3"/>
  <c r="I22" i="3"/>
  <c r="I21" i="3" l="1"/>
  <c r="I63" i="3"/>
  <c r="I55" i="3" s="1"/>
  <c r="H85" i="3"/>
  <c r="H87" i="3" s="1"/>
  <c r="G85" i="3"/>
  <c r="G87" i="3" s="1"/>
  <c r="I85" i="3" l="1"/>
  <c r="I87" i="3" s="1"/>
</calcChain>
</file>

<file path=xl/sharedStrings.xml><?xml version="1.0" encoding="utf-8"?>
<sst xmlns="http://schemas.openxmlformats.org/spreadsheetml/2006/main" count="784" uniqueCount="666">
  <si>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</si>
  <si>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</si>
  <si>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</si>
  <si>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</si>
  <si>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</si>
  <si>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</si>
  <si>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</si>
  <si>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</si>
  <si>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</si>
  <si>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</si>
  <si>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</si>
  <si>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</si>
  <si>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</si>
  <si>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</si>
  <si>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</si>
  <si>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</si>
  <si>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</si>
  <si>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</si>
  <si>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</si>
  <si>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</si>
  <si>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</si>
  <si>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4 preduzeća u inostranstvu i
9 predstavništva u inostranstvu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</si>
  <si>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</si>
  <si>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</si>
  <si>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</si>
  <si>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</si>
  <si>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</si>
  <si>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</si>
  <si>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</si>
  <si>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</si>
  <si>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>Nedim Uzunović - Direktor Društva;
Adnan Hadžić- v. d. Izvršni direktor za finansije;                                                                                                Admir Kešo - v. d. Izvršni direktor za marketing i prodaju                                                                       Razija Peco - v.d. Izvršni direktor za administraciju       Mirela Spahić - v.d. Izvršni direktor za operacije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</si>
  <si>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</si>
  <si>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</si>
  <si>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</si>
  <si>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</si>
  <si>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7.596.256 redovnih dionica sa nominalnom cijenom od 10,00 KM i
233.731 dionica za zaposlene nominalne vrijednosti 10,00 KM 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</si>
  <si>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</si>
  <si>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</si>
  <si>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</si>
  <si>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</si>
  <si>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</si>
  <si>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</si>
  <si>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DNEVNI RED Skupštine održane 23.06.2016. godine:                                                                                                       1. Izbor radnih tijela skupštine                                                2. Odluka o usvajanju statuta društva                                   3. Donošenje odluke o usvajanju godišnjeg izvještaja o poslovanju društva za 2015. godinu, koji uključuje finansijski izvještaj I izvještaj revizora, nadzornog odbora I odbora za reviziju                                                                       4. Odluka o rasporedu dobiti I isplati dividende iz 2015 godine                                                                                           5. Odluka o izboru vanjskog revizora za 2016 godinu       6. Odluka o imenovanju članova odbora za reviziju, pojedinačno                                                                                 7. Odluka o osnivanju subsidijarnog društva u Makedoniji – Bosnalijek Dooel d.o.o Skoplje                                            8. Odluka o prihvatanju pripajanja društva Bosfarm Dooel Skoplje društvu Bosnalijek Dooel Skoplje                            9. Odluka o  pripajanju društva Bosfarm Dooel Skoplje društvu Bosnalijek Dooel Skoplje</t>
  </si>
  <si>
    <t>Značajne odluke donesene na  skupštini</t>
  </si>
  <si>
    <t>Odluke donese na redovnoj Skupštini održanoj 23.06.2016. godine:                                                                     1. Odluka o usvajanju statuta Društva                                    2. Odluka o usvajanju godišnjeg izvještaja o poslovanju Društva za 2015. godinu, koji uključuje finansijski izvještaj I izvještaj revizora, nadzornog odbora I odbora za reviziju                                                                                           3. Odluka o rasporedu dobiti I isplati dividende iz 2015 godine                                                                                            4. Odluka o izboru vanjskog revizora za 2016 godinu           5. Odluka o imenovanju članova odbora za reviziju, pojedinačno                                                                                 6.  Odluka o osnivanju subsidijarnog društva u Makedoniji – Bosnalijek Dooel d.o.o Skoplje                      7. Odluka o prihvatanju pripajanja društva Bosfarm Dooel Skoplje društvu Bosnalijek Dooel Skoplje                            8. Odluka o  pripajanju društva Bosfarm Dooel Skoplje društvu Bosnalijek Dooel Skoplje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</si>
  <si>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</si>
  <si>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</si>
  <si>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</si>
  <si>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</si>
  <si>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</si>
  <si>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</si>
  <si>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</si>
  <si>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Aida Špirtović-Bakalović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</si>
  <si>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</si>
  <si>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</si>
  <si>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</si>
  <si>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</si>
  <si>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</si>
  <si>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</si>
  <si>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</si>
  <si>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</si>
  <si>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</si>
  <si>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</si>
  <si>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</si>
  <si>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</si>
  <si>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</si>
  <si>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</si>
  <si>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</si>
  <si>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</si>
  <si>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</si>
  <si>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</si>
  <si>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</si>
  <si>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</si>
  <si>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</si>
  <si>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</si>
  <si>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</si>
  <si>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</si>
  <si>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</si>
  <si>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</si>
  <si>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</si>
  <si>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</si>
  <si>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</si>
  <si>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</si>
  <si>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</si>
  <si>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</si>
  <si>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</si>
  <si>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</si>
  <si>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</si>
  <si>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</si>
  <si>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</si>
  <si>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</si>
  <si>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</si>
  <si>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</si>
  <si>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</si>
  <si>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</si>
  <si>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</si>
  <si>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</si>
  <si>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</si>
  <si>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</si>
  <si>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</si>
  <si>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</si>
  <si>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</si>
  <si>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</si>
  <si>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</si>
  <si>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</si>
  <si>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</si>
  <si>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</si>
  <si>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</si>
  <si>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</si>
  <si>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</si>
  <si>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</si>
  <si>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</si>
  <si>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</si>
  <si>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</si>
  <si>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</si>
  <si>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</si>
  <si>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</si>
  <si>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</si>
  <si>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</si>
  <si>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</si>
  <si>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</si>
  <si>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</si>
  <si>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</si>
  <si>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</si>
  <si>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</si>
  <si>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</si>
  <si>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</si>
  <si>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</si>
  <si>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</si>
  <si>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</si>
  <si>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</si>
  <si>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</si>
  <si>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</si>
  <si>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</si>
  <si>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</si>
  <si>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</si>
  <si>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</si>
  <si>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</si>
  <si>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</si>
  <si>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</si>
  <si>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</si>
  <si>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</si>
  <si>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</si>
  <si>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</si>
  <si>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</si>
  <si>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</si>
  <si>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</si>
  <si>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</si>
  <si>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</si>
  <si>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</si>
  <si>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</si>
  <si>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</si>
  <si>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</si>
  <si>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</si>
  <si>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</si>
  <si>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</si>
  <si>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</si>
  <si>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</si>
  <si>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</si>
  <si>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</si>
  <si>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</si>
  <si>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</si>
  <si>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</si>
  <si>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</si>
  <si>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</si>
  <si>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</si>
  <si>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</si>
  <si>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</si>
  <si>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</si>
  <si>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</si>
  <si>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</si>
  <si>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</si>
  <si>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</si>
  <si>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</si>
  <si>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</si>
  <si>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</si>
  <si>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</si>
  <si>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</si>
  <si>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</si>
  <si>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</si>
  <si>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</si>
  <si>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</si>
  <si>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</si>
  <si>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</si>
  <si>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</si>
  <si>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</si>
  <si>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</si>
  <si>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</si>
  <si>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</si>
  <si>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</si>
  <si>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</si>
  <si>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</si>
  <si>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</si>
  <si>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</si>
  <si>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</si>
  <si>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</si>
  <si>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</si>
  <si>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</si>
  <si>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</si>
  <si>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</si>
  <si>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</si>
  <si>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</si>
  <si>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</si>
  <si>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</si>
  <si>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</si>
  <si>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</si>
  <si>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</si>
  <si>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</si>
  <si>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</si>
  <si>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</si>
  <si>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</si>
  <si>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</si>
  <si>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</si>
  <si>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</si>
  <si>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</si>
  <si>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</si>
  <si>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</si>
  <si>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</si>
  <si>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</si>
  <si>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</si>
  <si>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</si>
  <si>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</si>
  <si>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</si>
  <si>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</si>
  <si>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</si>
  <si>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</si>
  <si>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</si>
  <si>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</si>
  <si>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</si>
  <si>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</si>
  <si>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</si>
  <si>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</si>
  <si>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</si>
  <si>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</si>
  <si>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</si>
  <si>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</si>
  <si>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</si>
  <si>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</si>
  <si>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</si>
  <si>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</si>
  <si>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</si>
  <si>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</si>
  <si>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</si>
  <si>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</si>
  <si>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</si>
  <si>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</si>
  <si>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</si>
  <si>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</si>
  <si>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</si>
  <si>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</si>
  <si>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</si>
  <si>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</si>
  <si>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</si>
  <si>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</si>
  <si>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</si>
  <si>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</si>
  <si>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</si>
  <si>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</si>
  <si>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</si>
  <si>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</si>
  <si>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</si>
  <si>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</si>
  <si>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</si>
  <si>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</si>
  <si>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</si>
  <si>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</si>
  <si>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</si>
  <si>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</si>
  <si>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</si>
  <si>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</si>
  <si>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</si>
  <si>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</si>
  <si>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</si>
  <si>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</si>
  <si>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</si>
  <si>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</si>
  <si>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</si>
  <si>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</si>
  <si>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</si>
  <si>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</si>
  <si>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</si>
  <si>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</si>
  <si>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</si>
  <si>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</si>
  <si>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</si>
  <si>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</si>
  <si>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</si>
  <si>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</si>
  <si>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</si>
  <si>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</si>
  <si>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</si>
  <si>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</si>
  <si>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</si>
  <si>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</si>
  <si>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</si>
  <si>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</si>
  <si>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</si>
  <si>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</si>
  <si>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</si>
  <si>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</si>
  <si>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</si>
  <si>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</si>
  <si>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</si>
  <si>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</si>
  <si>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</si>
  <si>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</si>
  <si>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</si>
  <si>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</si>
  <si>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</si>
  <si>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</si>
  <si>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</si>
  <si>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</si>
  <si>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</si>
  <si>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</si>
  <si>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</si>
  <si>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</si>
  <si>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</si>
  <si>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</si>
  <si>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</si>
  <si>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</si>
  <si>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</si>
  <si>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</si>
  <si>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</si>
  <si>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</si>
  <si>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</si>
  <si>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</si>
  <si>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</si>
  <si>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</si>
  <si>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</si>
  <si>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</si>
  <si>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</si>
  <si>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</si>
  <si>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</si>
  <si>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</si>
  <si>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</si>
  <si>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</si>
  <si>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</si>
  <si>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</si>
  <si>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</si>
  <si>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</si>
  <si>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</si>
  <si>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</si>
  <si>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</si>
  <si>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</si>
  <si>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</si>
  <si>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</si>
  <si>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</si>
  <si>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</si>
  <si>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</si>
  <si>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</si>
  <si>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</si>
  <si>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</si>
  <si>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</si>
  <si>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</si>
  <si>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</si>
  <si>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</si>
  <si>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</si>
  <si>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</si>
  <si>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</si>
  <si>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</si>
  <si>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</si>
  <si>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</si>
  <si>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</si>
  <si>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</si>
  <si>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</si>
  <si>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</si>
  <si>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</si>
  <si>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</si>
  <si>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</si>
  <si>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</si>
  <si>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</si>
  <si>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</si>
  <si>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</si>
  <si>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</si>
  <si>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</si>
  <si>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</si>
  <si>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</si>
  <si>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</si>
  <si>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</si>
  <si>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</si>
  <si>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</si>
  <si>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</si>
  <si>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</si>
  <si>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</si>
  <si>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</si>
  <si>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</si>
  <si>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</si>
  <si>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</si>
  <si>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</si>
  <si>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</si>
  <si>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</si>
  <si>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</si>
  <si>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</si>
  <si>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</si>
  <si>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</si>
  <si>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</si>
  <si>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</si>
  <si>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</si>
  <si>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</si>
  <si>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</si>
  <si>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</si>
  <si>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</si>
  <si>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</si>
  <si>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</si>
  <si>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</si>
  <si>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</si>
  <si>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</si>
  <si>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</si>
  <si>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</si>
  <si>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</si>
  <si>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</si>
  <si>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</si>
  <si>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</si>
  <si>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</si>
  <si>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</si>
  <si>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</si>
  <si>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</si>
  <si>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</si>
  <si>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</si>
  <si>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</si>
  <si>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</si>
  <si>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</si>
  <si>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</si>
  <si>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</si>
  <si>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</si>
  <si>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</si>
  <si>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</si>
  <si>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</si>
  <si>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</si>
  <si>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</si>
  <si>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</si>
  <si>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</si>
  <si>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</si>
  <si>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</si>
  <si>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</si>
  <si>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</si>
  <si>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</si>
  <si>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</si>
  <si>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</si>
  <si>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</si>
  <si>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</si>
  <si>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</si>
  <si>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</si>
  <si>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</si>
  <si>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</si>
  <si>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</si>
  <si>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</si>
  <si>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</si>
  <si>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</si>
  <si>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</si>
  <si>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</si>
  <si>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</si>
  <si>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 xml:space="preserve">Prethodna godina </t>
  </si>
  <si>
    <t>A. GOTOVINSKI TOKOVI IZ POSLOVNIH   AKTIVNOSTI</t>
  </si>
  <si>
    <t>1.</t>
  </si>
  <si>
    <t>Neto dobit (gubitak) za period</t>
  </si>
  <si>
    <t>4.1.2. -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</si>
  <si>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</si>
  <si>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</si>
  <si>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</si>
  <si>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</si>
  <si>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</si>
  <si>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</si>
  <si>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</si>
  <si>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</si>
  <si>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</si>
  <si>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</si>
  <si>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</si>
  <si>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</si>
  <si>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</si>
  <si>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</si>
  <si>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</si>
  <si>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</si>
  <si>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</si>
  <si>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</si>
  <si>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</si>
  <si>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</si>
  <si>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</si>
  <si>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</si>
  <si>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</si>
  <si>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</si>
  <si>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</si>
  <si>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</si>
  <si>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</si>
  <si>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</si>
  <si>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</si>
  <si>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</si>
  <si>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</si>
  <si>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</si>
  <si>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</si>
  <si>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4.1.3.-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</si>
  <si>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</si>
  <si>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</si>
  <si>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</si>
  <si>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</si>
  <si>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</si>
  <si>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</si>
  <si>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</si>
  <si>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</si>
  <si>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</si>
  <si>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</si>
  <si>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</si>
  <si>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</si>
  <si>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</si>
  <si>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</si>
  <si>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</si>
  <si>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</si>
  <si>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</si>
  <si>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</si>
  <si>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</si>
  <si>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</si>
  <si>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</si>
  <si>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</si>
  <si>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</si>
  <si>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</si>
  <si>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</si>
  <si>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</si>
  <si>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</si>
  <si>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</si>
  <si>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4.2.3.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</si>
  <si>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</si>
  <si>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</si>
  <si>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</si>
  <si>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</si>
  <si>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</si>
  <si>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</si>
  <si>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</si>
  <si>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</si>
  <si>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</si>
  <si>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</si>
  <si>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</si>
  <si>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</si>
  <si>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</si>
  <si>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</si>
  <si>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4.1.1.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</si>
  <si>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</si>
  <si>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</si>
  <si>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</si>
  <si>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</si>
  <si>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</si>
  <si>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</si>
  <si>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</si>
  <si>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</si>
  <si>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4.2.2.</t>
  </si>
  <si>
    <t>41.</t>
  </si>
  <si>
    <t>Odlivi iz osnova kratkoročnih kredita</t>
  </si>
  <si>
    <t>4.2.1.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</si>
  <si>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</si>
  <si>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</si>
  <si>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</si>
  <si>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</si>
  <si>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</si>
  <si>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</si>
  <si>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</si>
  <si>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</si>
  <si>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</si>
  <si>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</si>
  <si>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</si>
  <si>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</si>
  <si>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</si>
  <si>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</si>
  <si>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</si>
  <si>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</si>
  <si>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</si>
  <si>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</si>
  <si>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</si>
  <si>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</si>
  <si>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</si>
  <si>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</si>
  <si>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</si>
  <si>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</si>
  <si>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</si>
  <si>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</si>
  <si>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 xml:space="preserve">U Sarajevu, 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</si>
  <si>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</si>
  <si>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</si>
  <si>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</si>
  <si>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</si>
  <si>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</si>
  <si>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</si>
  <si>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</si>
  <si>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</si>
  <si>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</si>
  <si>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</si>
  <si>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</si>
  <si>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</si>
  <si>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</si>
  <si>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</si>
  <si>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1. Stanje na dan 31. 12. 2014. godine</t>
  </si>
  <si>
    <t>2. Efekti promjena u računovodstvenim politikama</t>
  </si>
  <si>
    <t>3. Efekti ispravki grešaka</t>
  </si>
  <si>
    <t>4. Ponovo iskazano stanje na dan 31. 12. 2014. godine, odnosno 01.01.2015. godine (901±902±903)</t>
  </si>
  <si>
    <t xml:space="preserve">                -  </t>
  </si>
  <si>
    <t xml:space="preserve">                   -  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</si>
  <si>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</si>
  <si>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</si>
  <si>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</si>
  <si>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</si>
  <si>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</si>
  <si>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</si>
  <si>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</si>
  <si>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</si>
  <si>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</si>
  <si>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15. Ponovo iskazano stanje na dan 31. 12. 2015. godine,</t>
  </si>
  <si>
    <r>
      <t xml:space="preserve">odnosno 01. 01. 2016. godine </t>
    </r>
    <r>
      <rPr>
        <i/>
        <sz val="10"/>
        <rFont val="Times New Roman"/>
        <family val="1"/>
      </rPr>
      <t>(912±913±914)</t>
    </r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</si>
  <si>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</si>
  <si>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</si>
  <si>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</si>
  <si>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</si>
  <si>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</si>
  <si>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</si>
  <si>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</si>
  <si>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</si>
  <si>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</si>
  <si>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</si>
  <si>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</si>
  <si>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</si>
  <si>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</si>
  <si>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Jukićeva 53, 71000 Sarajevo, 23.06.2016. godine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</si>
  <si>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</si>
  <si>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</si>
  <si>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</si>
  <si>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</si>
  <si>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</si>
  <si>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</si>
  <si>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</si>
  <si>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</si>
  <si>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</si>
  <si>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</si>
  <si>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</si>
  <si>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</si>
  <si>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</si>
  <si>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</si>
  <si>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</si>
  <si>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</si>
  <si>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</si>
  <si>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</si>
  <si>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</si>
  <si>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</si>
  <si>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</si>
  <si>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</si>
  <si>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</si>
  <si>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</si>
  <si>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</si>
  <si>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</si>
  <si>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</si>
  <si>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</si>
  <si>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</si>
  <si>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</si>
  <si>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</si>
  <si>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</si>
  <si>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</si>
  <si>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</si>
  <si>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Haris Jahić                                                                                                                                  Belma Ahmagić</t>
  </si>
  <si>
    <t>za period od 01.01. do 31.12.2016. godine</t>
  </si>
  <si>
    <t>od 01.01. do 31.12.2016. godine</t>
  </si>
  <si>
    <t>NO: Edin Dizdar - Predsjednik 0 (na početku perioda) i 0 (na kraju perioda); 
Konstantin Zevlov - član 0 i 0;
Bernadin Alagić - član 0 i 0;
Mirna Sijerčić  - član 1.845 i 1.845; 
Vedad Tuzović - član 0 i 0;
UPRAVA:  Nedim Uzunović - Direktor 450 i 450;
Adnan Hadžić - v. d. Izvršni direktor za finansije 0 i 0;                                                                                                                                        Admir Kešo - v. d. Izvršni direktor za marketing i prodaju 938 i 938;                                                                                                                                              Razija Peco - v.d. Izvršni direktor za administraciju  0 i 0  Mirela Spahić - v.d. Izvršni direktor za operacije 1497 i 1497</t>
  </si>
  <si>
    <t>U Sarajevu, 13.03.2017. godine</t>
  </si>
  <si>
    <t>Dana 13.03.2017. godine</t>
  </si>
  <si>
    <t>na dan 31.12.2016. godine</t>
  </si>
  <si>
    <t>Isplaćena dividenda u periodu od 01.01. do 31.12.2016. godine iznosi 1.620.923,00KM</t>
  </si>
  <si>
    <r>
      <t xml:space="preserve">12. Stanje na dan 31. 12. 2015. godine, </t>
    </r>
    <r>
      <rPr>
        <i/>
        <sz val="10"/>
        <rFont val="Times New Roman"/>
        <family val="1"/>
      </rPr>
      <t>(904±905±906±907±908±909-910+911)</t>
    </r>
  </si>
  <si>
    <t xml:space="preserve">23. Stanje na dan 31.12.2016. godine </t>
  </si>
  <si>
    <t>za period koji se završava na dan 31.12.2016. godine</t>
  </si>
  <si>
    <t>Edin Dizdar - Predsjednik;
Konstantin Zevlov - član;
Bernadin Alagić - član;
Mirna Sijerčić - član;
Vedad Tuzović - član</t>
  </si>
  <si>
    <t xml:space="preserve"> HADEN S.A  (LUX) – 29,95%                                                                                                                               KBC Euro Credit Capital (MLT) - 19,26%
 The Economic and Social Development Fund (LIBYA) - 8,78%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</si>
</sst>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n"/>
    <numFmt numFmtId="165" formatCode="_(* #,##0_);_(* \(#,##0\);_(* &quot;-&quot;??_);_(@_)"/>
  </numFmts>
  <fonts count="12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51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3" fontId="9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 vertical="center"/>
    </xf>
    <xf numFmtId="0" fontId="2" fillId="0" borderId="0" xfId="3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8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165" fontId="4" fillId="0" borderId="0" xfId="0" applyNumberFormat="1" applyFont="1"/>
    <xf numFmtId="3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3" fontId="4" fillId="4" borderId="7" xfId="0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3" fontId="4" fillId="0" borderId="7" xfId="0" applyNumberFormat="1" applyFont="1" applyBorder="1" applyAlignment="1">
      <alignment horizontal="right" vertical="top" wrapText="1"/>
    </xf>
    <xf numFmtId="4" fontId="0" fillId="0" borderId="0" xfId="0" applyNumberForma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31" zoomScaleNormal="100" zoomScaleSheetLayoutView="100" workbookViewId="0">
      <selection activeCell="B25" sqref="B25"/>
    </sheetView>
  </sheetViews>
  <sheetFormatPr defaultRowHeight="12.75"/>
  <cols>
    <col min="1" max="1" width="60.5703125" style="36" customWidth="1"/>
    <col min="2" max="2" width="45.5703125" style="5" customWidth="1"/>
    <col min="3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655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21">
        <v>690</v>
      </c>
    </row>
    <row r="13" spans="1:9" ht="38.25">
      <c r="A13" s="22" t="s">
        <v>20</v>
      </c>
      <c r="B13" s="16" t="s">
        <v>21</v>
      </c>
    </row>
    <row r="14" spans="1:9">
      <c r="A14" s="20" t="s">
        <v>22</v>
      </c>
      <c r="B14" s="16" t="s">
        <v>23</v>
      </c>
    </row>
    <row r="15" spans="1:9" ht="25.5">
      <c r="A15" s="20" t="s">
        <v>24</v>
      </c>
      <c r="B15" s="16" t="s">
        <v>25</v>
      </c>
    </row>
    <row r="16" spans="1:9" ht="43.5" customHeight="1">
      <c r="A16" s="22" t="s">
        <v>26</v>
      </c>
      <c r="B16" s="16" t="s">
        <v>653</v>
      </c>
    </row>
    <row r="17" spans="1:5" ht="13.5">
      <c r="A17" s="23" t="s">
        <v>27</v>
      </c>
      <c r="B17" s="16"/>
    </row>
    <row r="18" spans="1:5" ht="63.75">
      <c r="A18" s="22" t="s">
        <v>28</v>
      </c>
      <c r="B18" s="16" t="s">
        <v>664</v>
      </c>
    </row>
    <row r="19" spans="1:5" ht="76.5">
      <c r="A19" s="22" t="s">
        <v>29</v>
      </c>
      <c r="B19" s="16" t="s">
        <v>30</v>
      </c>
    </row>
    <row r="20" spans="1:5" ht="165.75">
      <c r="A20" s="22" t="s">
        <v>31</v>
      </c>
      <c r="B20" s="21" t="s">
        <v>656</v>
      </c>
    </row>
    <row r="21" spans="1:5" ht="17.25" customHeight="1">
      <c r="A21" s="24" t="s">
        <v>32</v>
      </c>
      <c r="B21" s="21"/>
    </row>
    <row r="22" spans="1:5">
      <c r="A22" s="25" t="s">
        <v>33</v>
      </c>
      <c r="B22" s="26">
        <v>5630</v>
      </c>
    </row>
    <row r="23" spans="1:5" ht="51">
      <c r="A23" s="22" t="s">
        <v>34</v>
      </c>
      <c r="B23" s="21" t="s">
        <v>35</v>
      </c>
    </row>
    <row r="24" spans="1:5" ht="51">
      <c r="A24" s="22" t="s">
        <v>36</v>
      </c>
      <c r="B24" s="16" t="s">
        <v>665</v>
      </c>
    </row>
    <row r="25" spans="1:5" ht="27">
      <c r="A25" s="23" t="s">
        <v>37</v>
      </c>
      <c r="B25" s="19"/>
    </row>
    <row r="26" spans="1:5" ht="38.25">
      <c r="A26" s="25" t="s">
        <v>38</v>
      </c>
      <c r="B26" s="19"/>
      <c r="E26" s="27"/>
    </row>
    <row r="27" spans="1:5" ht="27">
      <c r="A27" s="23" t="s">
        <v>39</v>
      </c>
      <c r="B27" s="16"/>
    </row>
    <row r="28" spans="1:5">
      <c r="A28" s="28" t="s">
        <v>40</v>
      </c>
      <c r="B28" s="16" t="s">
        <v>618</v>
      </c>
    </row>
    <row r="29" spans="1:5" ht="229.5">
      <c r="A29" s="29" t="s">
        <v>41</v>
      </c>
      <c r="B29" s="16" t="s">
        <v>42</v>
      </c>
    </row>
    <row r="30" spans="1:5" ht="229.5">
      <c r="A30" s="22" t="s">
        <v>43</v>
      </c>
      <c r="B30" s="16" t="s">
        <v>44</v>
      </c>
    </row>
    <row r="31" spans="1:5" ht="13.5">
      <c r="A31" s="24" t="s">
        <v>45</v>
      </c>
      <c r="B31" s="16"/>
    </row>
    <row r="32" spans="1:5" ht="25.5">
      <c r="A32" s="20" t="s">
        <v>46</v>
      </c>
      <c r="B32" s="16" t="s">
        <v>660</v>
      </c>
    </row>
    <row r="33" spans="1:2" ht="38.25">
      <c r="A33" s="20" t="s">
        <v>47</v>
      </c>
      <c r="B33" s="16"/>
    </row>
    <row r="34" spans="1:2" ht="38.25">
      <c r="A34" s="20" t="s">
        <v>48</v>
      </c>
      <c r="B34" s="16"/>
    </row>
    <row r="35" spans="1:2" ht="26.25" customHeight="1">
      <c r="A35" s="20" t="s">
        <v>49</v>
      </c>
      <c r="B35" s="16"/>
    </row>
    <row r="36" spans="1:2" ht="38.25">
      <c r="A36" s="30" t="s">
        <v>50</v>
      </c>
      <c r="B36" s="31"/>
    </row>
    <row r="37" spans="1:2">
      <c r="B37" s="33" t="s">
        <v>51</v>
      </c>
    </row>
    <row r="38" spans="1:2" ht="13.5">
      <c r="A38" s="32" t="s">
        <v>657</v>
      </c>
      <c r="B38" s="35" t="s">
        <v>52</v>
      </c>
    </row>
    <row r="39" spans="1:2" ht="13.5">
      <c r="A39" s="34"/>
      <c r="B39" s="37" t="s">
        <v>53</v>
      </c>
    </row>
    <row r="40" spans="1:2">
      <c r="B40" s="35" t="s">
        <v>54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A140" zoomScaleNormal="100" workbookViewId="0">
      <selection activeCell="L155" sqref="L155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3.28515625" style="38" customWidth="1"/>
    <col min="11" max="11" width="13.42578125" style="38" bestFit="1" customWidth="1"/>
    <col min="12" max="12" width="11.5703125" style="38" bestFit="1" customWidth="1"/>
    <col min="13" max="13" width="9.140625" style="38"/>
    <col min="14" max="14" width="10.42578125" style="38" bestFit="1" customWidth="1"/>
    <col min="15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55</v>
      </c>
    </row>
    <row r="3" spans="1:9">
      <c r="A3" s="41" t="s">
        <v>56</v>
      </c>
      <c r="B3" s="180" t="s">
        <v>57</v>
      </c>
      <c r="C3" s="181"/>
      <c r="D3" s="181"/>
      <c r="E3" s="181"/>
      <c r="F3" s="181"/>
      <c r="G3" s="181"/>
      <c r="H3" s="181"/>
      <c r="I3" s="181"/>
    </row>
    <row r="4" spans="1:9">
      <c r="A4" s="41" t="s">
        <v>58</v>
      </c>
      <c r="B4" s="180" t="s">
        <v>10</v>
      </c>
      <c r="C4" s="181"/>
      <c r="D4" s="181"/>
      <c r="E4" s="181"/>
      <c r="F4" s="181"/>
      <c r="G4" s="181"/>
      <c r="H4" s="181"/>
      <c r="I4" s="181"/>
    </row>
    <row r="5" spans="1:9">
      <c r="A5" s="41" t="s">
        <v>59</v>
      </c>
      <c r="B5" s="180" t="s">
        <v>60</v>
      </c>
      <c r="C5" s="181"/>
      <c r="D5" s="181"/>
      <c r="E5" s="181"/>
      <c r="F5" s="181"/>
      <c r="G5" s="181"/>
      <c r="H5" s="181"/>
      <c r="I5" s="181"/>
    </row>
    <row r="6" spans="1:9">
      <c r="A6" s="41" t="s">
        <v>61</v>
      </c>
      <c r="B6" s="180" t="s">
        <v>62</v>
      </c>
      <c r="C6" s="181"/>
      <c r="D6" s="181"/>
      <c r="E6" s="181"/>
      <c r="F6" s="181"/>
      <c r="G6" s="181"/>
      <c r="H6" s="181"/>
      <c r="I6" s="181"/>
    </row>
    <row r="7" spans="1:9">
      <c r="A7" s="41" t="s">
        <v>63</v>
      </c>
      <c r="B7" s="180" t="s">
        <v>62</v>
      </c>
      <c r="C7" s="181"/>
      <c r="D7" s="181"/>
      <c r="E7" s="181"/>
      <c r="F7" s="181"/>
      <c r="G7" s="181"/>
      <c r="H7" s="181"/>
      <c r="I7" s="181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idden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82" t="s">
        <v>64</v>
      </c>
      <c r="B11" s="183"/>
      <c r="C11" s="183"/>
      <c r="D11" s="183"/>
      <c r="E11" s="183"/>
      <c r="F11" s="183"/>
      <c r="G11" s="183"/>
      <c r="H11" s="183"/>
      <c r="I11" s="183"/>
    </row>
    <row r="12" spans="1:9" ht="12" customHeight="1" thickTop="1">
      <c r="A12" s="153"/>
      <c r="B12" s="153"/>
      <c r="C12" s="153"/>
      <c r="D12" s="153"/>
      <c r="E12" s="153"/>
      <c r="F12" s="153"/>
      <c r="G12" s="153"/>
      <c r="H12" s="153"/>
      <c r="I12" s="153"/>
    </row>
    <row r="13" spans="1:9" ht="18.75" customHeight="1">
      <c r="C13" s="153" t="s">
        <v>655</v>
      </c>
      <c r="D13" s="153"/>
      <c r="E13" s="153"/>
      <c r="F13" s="153"/>
      <c r="G13" s="153"/>
      <c r="H13" s="45"/>
    </row>
    <row r="14" spans="1:9">
      <c r="I14" s="38" t="s">
        <v>65</v>
      </c>
    </row>
    <row r="15" spans="1:9">
      <c r="A15" s="154" t="s">
        <v>66</v>
      </c>
      <c r="B15" s="158" t="s">
        <v>67</v>
      </c>
      <c r="C15" s="159"/>
      <c r="D15" s="46" t="s">
        <v>68</v>
      </c>
      <c r="E15" s="164" t="s">
        <v>69</v>
      </c>
      <c r="F15" s="165"/>
      <c r="G15" s="166"/>
      <c r="H15" s="167" t="s">
        <v>70</v>
      </c>
      <c r="I15" s="168"/>
    </row>
    <row r="16" spans="1:9">
      <c r="A16" s="155"/>
      <c r="B16" s="160"/>
      <c r="C16" s="161"/>
      <c r="D16" s="47"/>
      <c r="E16" s="171" t="s">
        <v>71</v>
      </c>
      <c r="F16" s="172"/>
      <c r="G16" s="173"/>
      <c r="H16" s="169"/>
      <c r="I16" s="170"/>
    </row>
    <row r="17" spans="1:14">
      <c r="A17" s="156"/>
      <c r="B17" s="160"/>
      <c r="C17" s="161"/>
      <c r="D17" s="47"/>
      <c r="E17" s="174"/>
      <c r="F17" s="175"/>
      <c r="G17" s="176"/>
      <c r="H17" s="48" t="s">
        <v>72</v>
      </c>
      <c r="I17" s="49" t="s">
        <v>73</v>
      </c>
    </row>
    <row r="18" spans="1:14">
      <c r="A18" s="157"/>
      <c r="B18" s="162"/>
      <c r="C18" s="163"/>
      <c r="D18" s="50"/>
      <c r="E18" s="177"/>
      <c r="F18" s="178"/>
      <c r="G18" s="179"/>
      <c r="H18" s="51" t="s">
        <v>74</v>
      </c>
      <c r="I18" s="52" t="s">
        <v>74</v>
      </c>
    </row>
    <row r="19" spans="1:14">
      <c r="A19" s="52">
        <v>1</v>
      </c>
      <c r="B19" s="184">
        <v>2</v>
      </c>
      <c r="C19" s="184"/>
      <c r="D19" s="52">
        <v>3</v>
      </c>
      <c r="E19" s="184">
        <v>4</v>
      </c>
      <c r="F19" s="184"/>
      <c r="G19" s="184"/>
      <c r="H19" s="52">
        <v>5</v>
      </c>
      <c r="I19" s="52">
        <v>6</v>
      </c>
    </row>
    <row r="20" spans="1:14" ht="13.5">
      <c r="A20" s="53"/>
      <c r="B20" s="136" t="s">
        <v>75</v>
      </c>
      <c r="C20" s="136"/>
      <c r="D20" s="53"/>
      <c r="E20" s="146"/>
      <c r="F20" s="146"/>
      <c r="G20" s="146"/>
      <c r="H20" s="53"/>
      <c r="I20" s="53"/>
    </row>
    <row r="21" spans="1:14">
      <c r="A21" s="53"/>
      <c r="B21" s="135" t="s">
        <v>76</v>
      </c>
      <c r="C21" s="135"/>
      <c r="D21" s="53"/>
      <c r="E21" s="53"/>
      <c r="F21" s="53"/>
      <c r="G21" s="53"/>
      <c r="H21" s="54"/>
      <c r="I21" s="54"/>
    </row>
    <row r="22" spans="1:14" ht="13.5">
      <c r="A22" s="53"/>
      <c r="B22" s="136" t="s">
        <v>619</v>
      </c>
      <c r="C22" s="136"/>
      <c r="D22" s="55" t="s">
        <v>77</v>
      </c>
      <c r="E22" s="53">
        <v>2</v>
      </c>
      <c r="F22" s="53">
        <v>0</v>
      </c>
      <c r="G22" s="53">
        <v>1</v>
      </c>
      <c r="H22" s="126">
        <f>H23+H27+H31+H32</f>
        <v>136792583</v>
      </c>
      <c r="I22" s="126">
        <f>I23+I27+I31+I32</f>
        <v>126910606</v>
      </c>
    </row>
    <row r="23" spans="1:14" ht="19.5" customHeight="1">
      <c r="A23" s="53">
        <v>60</v>
      </c>
      <c r="B23" s="135" t="s">
        <v>78</v>
      </c>
      <c r="C23" s="135"/>
      <c r="D23" s="53"/>
      <c r="E23" s="53">
        <v>2</v>
      </c>
      <c r="F23" s="53">
        <v>0</v>
      </c>
      <c r="G23" s="53">
        <v>2</v>
      </c>
      <c r="H23" s="128">
        <v>9845806</v>
      </c>
      <c r="I23" s="128">
        <v>11545563</v>
      </c>
    </row>
    <row r="24" spans="1:14" ht="29.25" customHeight="1">
      <c r="A24" s="53">
        <v>600</v>
      </c>
      <c r="B24" s="135" t="s">
        <v>79</v>
      </c>
      <c r="C24" s="135"/>
      <c r="D24" s="53"/>
      <c r="E24" s="53">
        <v>2</v>
      </c>
      <c r="F24" s="53">
        <v>0</v>
      </c>
      <c r="G24" s="53">
        <v>3</v>
      </c>
      <c r="H24" s="128">
        <v>0</v>
      </c>
      <c r="I24" s="129">
        <v>0</v>
      </c>
      <c r="N24" s="57"/>
    </row>
    <row r="25" spans="1:14" ht="27.75" customHeight="1">
      <c r="A25" s="53">
        <v>601</v>
      </c>
      <c r="B25" s="135" t="s">
        <v>80</v>
      </c>
      <c r="C25" s="135"/>
      <c r="D25" s="53" t="s">
        <v>81</v>
      </c>
      <c r="E25" s="53">
        <v>2</v>
      </c>
      <c r="F25" s="53">
        <v>0</v>
      </c>
      <c r="G25" s="53">
        <v>4</v>
      </c>
      <c r="H25" s="128">
        <v>9845806</v>
      </c>
      <c r="I25" s="128">
        <v>11545563</v>
      </c>
    </row>
    <row r="26" spans="1:14" ht="28.5" customHeight="1">
      <c r="A26" s="53">
        <v>602</v>
      </c>
      <c r="B26" s="135" t="s">
        <v>82</v>
      </c>
      <c r="C26" s="135"/>
      <c r="D26" s="53"/>
      <c r="E26" s="53">
        <v>2</v>
      </c>
      <c r="F26" s="53">
        <v>0</v>
      </c>
      <c r="G26" s="53">
        <v>5</v>
      </c>
      <c r="H26" s="128">
        <v>0</v>
      </c>
      <c r="I26" s="129">
        <v>0</v>
      </c>
    </row>
    <row r="27" spans="1:14" ht="26.25" customHeight="1">
      <c r="A27" s="53">
        <v>61</v>
      </c>
      <c r="B27" s="135" t="s">
        <v>83</v>
      </c>
      <c r="C27" s="135"/>
      <c r="D27" s="53"/>
      <c r="E27" s="53">
        <v>2</v>
      </c>
      <c r="F27" s="53">
        <v>0</v>
      </c>
      <c r="G27" s="53">
        <v>6</v>
      </c>
      <c r="H27" s="128">
        <v>125968730</v>
      </c>
      <c r="I27" s="128">
        <v>110498983</v>
      </c>
      <c r="N27" s="57"/>
    </row>
    <row r="28" spans="1:14" ht="28.5" customHeight="1">
      <c r="A28" s="53">
        <v>610</v>
      </c>
      <c r="B28" s="135" t="s">
        <v>84</v>
      </c>
      <c r="C28" s="135"/>
      <c r="D28" s="53"/>
      <c r="E28" s="53">
        <v>2</v>
      </c>
      <c r="F28" s="53">
        <v>0</v>
      </c>
      <c r="G28" s="53">
        <v>7</v>
      </c>
      <c r="H28" s="128">
        <v>0</v>
      </c>
      <c r="I28" s="129">
        <v>0</v>
      </c>
    </row>
    <row r="29" spans="1:14" ht="25.5" customHeight="1">
      <c r="A29" s="53">
        <v>611</v>
      </c>
      <c r="B29" s="135" t="s">
        <v>85</v>
      </c>
      <c r="C29" s="135"/>
      <c r="D29" s="53" t="s">
        <v>86</v>
      </c>
      <c r="E29" s="53">
        <v>2</v>
      </c>
      <c r="F29" s="53">
        <v>0</v>
      </c>
      <c r="G29" s="53">
        <v>8</v>
      </c>
      <c r="H29" s="128">
        <v>33310283</v>
      </c>
      <c r="I29" s="128">
        <v>31206977</v>
      </c>
    </row>
    <row r="30" spans="1:14" ht="27" customHeight="1">
      <c r="A30" s="53">
        <v>612</v>
      </c>
      <c r="B30" s="135" t="s">
        <v>87</v>
      </c>
      <c r="C30" s="135"/>
      <c r="D30" s="53" t="s">
        <v>88</v>
      </c>
      <c r="E30" s="53">
        <v>2</v>
      </c>
      <c r="F30" s="53">
        <v>0</v>
      </c>
      <c r="G30" s="53">
        <v>9</v>
      </c>
      <c r="H30" s="128">
        <v>92658447</v>
      </c>
      <c r="I30" s="128">
        <v>79292006</v>
      </c>
    </row>
    <row r="31" spans="1:14" ht="28.5" customHeight="1">
      <c r="A31" s="53">
        <v>62</v>
      </c>
      <c r="B31" s="135" t="s">
        <v>89</v>
      </c>
      <c r="C31" s="135"/>
      <c r="D31" s="53"/>
      <c r="E31" s="53">
        <v>2</v>
      </c>
      <c r="F31" s="53">
        <v>1</v>
      </c>
      <c r="G31" s="53">
        <v>0</v>
      </c>
      <c r="H31" s="128">
        <v>0</v>
      </c>
      <c r="I31" s="129">
        <v>0</v>
      </c>
    </row>
    <row r="32" spans="1:14" ht="18.75" customHeight="1">
      <c r="A32" s="53">
        <v>65</v>
      </c>
      <c r="B32" s="135" t="s">
        <v>90</v>
      </c>
      <c r="C32" s="135"/>
      <c r="D32" s="53"/>
      <c r="E32" s="53">
        <v>2</v>
      </c>
      <c r="F32" s="53">
        <v>1</v>
      </c>
      <c r="G32" s="53">
        <v>1</v>
      </c>
      <c r="H32" s="128">
        <v>978047</v>
      </c>
      <c r="I32" s="128">
        <v>4866060</v>
      </c>
    </row>
    <row r="33" spans="1:12" ht="39" customHeight="1">
      <c r="A33" s="53"/>
      <c r="B33" s="136" t="s">
        <v>620</v>
      </c>
      <c r="C33" s="136"/>
      <c r="D33" s="53"/>
      <c r="E33" s="53">
        <v>2</v>
      </c>
      <c r="F33" s="53">
        <v>1</v>
      </c>
      <c r="G33" s="53">
        <v>2</v>
      </c>
      <c r="H33" s="126">
        <f>H34+H35+H36+H40+H41+H42+H43-H44+H45</f>
        <v>121813656</v>
      </c>
      <c r="I33" s="126">
        <f>I34+I35+I36+I40+I41+I42+I43-I44+I45</f>
        <v>108159875</v>
      </c>
    </row>
    <row r="34" spans="1:12">
      <c r="A34" s="53">
        <v>50</v>
      </c>
      <c r="B34" s="135" t="s">
        <v>91</v>
      </c>
      <c r="C34" s="135"/>
      <c r="D34" s="53" t="s">
        <v>92</v>
      </c>
      <c r="E34" s="53">
        <v>2</v>
      </c>
      <c r="F34" s="53">
        <v>1</v>
      </c>
      <c r="G34" s="53">
        <v>3</v>
      </c>
      <c r="H34" s="128">
        <v>7588385</v>
      </c>
      <c r="I34" s="128">
        <v>8974721</v>
      </c>
    </row>
    <row r="35" spans="1:12">
      <c r="A35" s="53">
        <v>51</v>
      </c>
      <c r="B35" s="135" t="s">
        <v>93</v>
      </c>
      <c r="C35" s="135"/>
      <c r="D35" s="53" t="s">
        <v>94</v>
      </c>
      <c r="E35" s="53">
        <v>2</v>
      </c>
      <c r="F35" s="53">
        <v>1</v>
      </c>
      <c r="G35" s="53">
        <v>4</v>
      </c>
      <c r="H35" s="128">
        <v>25392841</v>
      </c>
      <c r="I35" s="128">
        <v>25570276</v>
      </c>
    </row>
    <row r="36" spans="1:12" ht="27" customHeight="1">
      <c r="A36" s="53">
        <v>52</v>
      </c>
      <c r="B36" s="135" t="s">
        <v>95</v>
      </c>
      <c r="C36" s="135"/>
      <c r="D36" s="53"/>
      <c r="E36" s="53">
        <v>2</v>
      </c>
      <c r="F36" s="53">
        <v>1</v>
      </c>
      <c r="G36" s="53">
        <v>5</v>
      </c>
      <c r="H36" s="128">
        <v>37388867</v>
      </c>
      <c r="I36" s="128">
        <v>34455114</v>
      </c>
      <c r="K36" s="107"/>
    </row>
    <row r="37" spans="1:12" ht="26.25" customHeight="1">
      <c r="A37" s="53" t="s">
        <v>96</v>
      </c>
      <c r="B37" s="135" t="s">
        <v>97</v>
      </c>
      <c r="C37" s="135"/>
      <c r="D37" s="53" t="s">
        <v>98</v>
      </c>
      <c r="E37" s="53">
        <v>2</v>
      </c>
      <c r="F37" s="53">
        <v>1</v>
      </c>
      <c r="G37" s="53">
        <v>6</v>
      </c>
      <c r="H37" s="128">
        <v>25380156</v>
      </c>
      <c r="I37" s="128">
        <v>24493446</v>
      </c>
      <c r="K37" s="107"/>
    </row>
    <row r="38" spans="1:12" ht="26.25" customHeight="1">
      <c r="A38" s="53" t="s">
        <v>99</v>
      </c>
      <c r="B38" s="135" t="s">
        <v>100</v>
      </c>
      <c r="C38" s="135"/>
      <c r="D38" s="53"/>
      <c r="E38" s="53">
        <v>2</v>
      </c>
      <c r="F38" s="53">
        <v>1</v>
      </c>
      <c r="G38" s="53">
        <v>7</v>
      </c>
      <c r="H38" s="128">
        <v>4895127</v>
      </c>
      <c r="I38" s="128">
        <v>4184885</v>
      </c>
      <c r="K38" s="107"/>
    </row>
    <row r="39" spans="1:12" ht="27.75" customHeight="1">
      <c r="A39" s="53" t="s">
        <v>101</v>
      </c>
      <c r="B39" s="135" t="s">
        <v>102</v>
      </c>
      <c r="C39" s="135"/>
      <c r="D39" s="53"/>
      <c r="E39" s="53">
        <v>2</v>
      </c>
      <c r="F39" s="53">
        <v>1</v>
      </c>
      <c r="G39" s="53">
        <v>8</v>
      </c>
      <c r="H39" s="128">
        <v>7113584</v>
      </c>
      <c r="I39" s="128">
        <v>5776783</v>
      </c>
      <c r="K39" s="107"/>
    </row>
    <row r="40" spans="1:12" ht="19.5" customHeight="1">
      <c r="A40" s="53">
        <v>53</v>
      </c>
      <c r="B40" s="135" t="s">
        <v>103</v>
      </c>
      <c r="C40" s="135"/>
      <c r="D40" s="53" t="s">
        <v>104</v>
      </c>
      <c r="E40" s="53">
        <v>2</v>
      </c>
      <c r="F40" s="53">
        <v>1</v>
      </c>
      <c r="G40" s="53">
        <v>9</v>
      </c>
      <c r="H40" s="128">
        <v>20205299</v>
      </c>
      <c r="I40" s="128">
        <v>16260198</v>
      </c>
      <c r="K40" s="107"/>
    </row>
    <row r="41" spans="1:12" ht="12.75" customHeight="1">
      <c r="A41" s="53" t="s">
        <v>105</v>
      </c>
      <c r="B41" s="135" t="s">
        <v>106</v>
      </c>
      <c r="C41" s="135"/>
      <c r="D41" s="53" t="s">
        <v>107</v>
      </c>
      <c r="E41" s="53">
        <v>2</v>
      </c>
      <c r="F41" s="53">
        <v>2</v>
      </c>
      <c r="G41" s="53">
        <v>0</v>
      </c>
      <c r="H41" s="128">
        <v>8923128</v>
      </c>
      <c r="I41" s="128">
        <v>8845676</v>
      </c>
      <c r="K41" s="107"/>
      <c r="L41" s="125"/>
    </row>
    <row r="42" spans="1:12" ht="12.75" customHeight="1">
      <c r="A42" s="53" t="s">
        <v>108</v>
      </c>
      <c r="B42" s="135" t="s">
        <v>109</v>
      </c>
      <c r="C42" s="135"/>
      <c r="D42" s="53"/>
      <c r="E42" s="53">
        <v>2</v>
      </c>
      <c r="F42" s="53">
        <v>2</v>
      </c>
      <c r="G42" s="53">
        <v>1</v>
      </c>
      <c r="H42" s="128">
        <v>2845554</v>
      </c>
      <c r="I42" s="128">
        <v>757105</v>
      </c>
      <c r="K42" s="107"/>
    </row>
    <row r="43" spans="1:12" ht="14.25" customHeight="1">
      <c r="A43" s="53">
        <v>55</v>
      </c>
      <c r="B43" s="135" t="s">
        <v>110</v>
      </c>
      <c r="C43" s="135"/>
      <c r="D43" s="53" t="s">
        <v>111</v>
      </c>
      <c r="E43" s="53">
        <v>2</v>
      </c>
      <c r="F43" s="53">
        <v>2</v>
      </c>
      <c r="G43" s="53">
        <v>2</v>
      </c>
      <c r="H43" s="128">
        <v>18753159</v>
      </c>
      <c r="I43" s="128">
        <v>15883669</v>
      </c>
      <c r="K43" s="107"/>
    </row>
    <row r="44" spans="1:12" ht="25.5">
      <c r="A44" s="53" t="s">
        <v>112</v>
      </c>
      <c r="B44" s="135" t="s">
        <v>113</v>
      </c>
      <c r="C44" s="135"/>
      <c r="D44" s="53"/>
      <c r="E44" s="53">
        <v>2</v>
      </c>
      <c r="F44" s="53">
        <v>2</v>
      </c>
      <c r="G44" s="53">
        <v>3</v>
      </c>
      <c r="H44" s="128">
        <v>-716423</v>
      </c>
      <c r="I44" s="128">
        <v>2586884</v>
      </c>
      <c r="K44" s="107"/>
    </row>
    <row r="45" spans="1:12" ht="30" customHeight="1">
      <c r="A45" s="53" t="s">
        <v>114</v>
      </c>
      <c r="B45" s="135" t="s">
        <v>115</v>
      </c>
      <c r="C45" s="135"/>
      <c r="D45" s="53"/>
      <c r="E45" s="53">
        <v>2</v>
      </c>
      <c r="F45" s="53">
        <v>2</v>
      </c>
      <c r="G45" s="58">
        <v>4</v>
      </c>
      <c r="H45" s="128"/>
      <c r="I45" s="122">
        <v>0</v>
      </c>
      <c r="K45" s="107"/>
    </row>
    <row r="46" spans="1:12" ht="15.75" customHeight="1">
      <c r="A46" s="53"/>
      <c r="B46" s="136" t="s">
        <v>621</v>
      </c>
      <c r="C46" s="136"/>
      <c r="D46" s="53"/>
      <c r="E46" s="53">
        <v>2</v>
      </c>
      <c r="F46" s="53">
        <v>2</v>
      </c>
      <c r="G46" s="53">
        <v>5</v>
      </c>
      <c r="H46" s="126">
        <f>H22-H33</f>
        <v>14978927</v>
      </c>
      <c r="I46" s="126">
        <f>I22-I33</f>
        <v>18750731</v>
      </c>
      <c r="K46" s="107"/>
    </row>
    <row r="47" spans="1:12" ht="15.75" customHeight="1">
      <c r="A47" s="53"/>
      <c r="B47" s="136" t="s">
        <v>622</v>
      </c>
      <c r="C47" s="136"/>
      <c r="D47" s="53"/>
      <c r="E47" s="53">
        <v>2</v>
      </c>
      <c r="F47" s="53">
        <v>2</v>
      </c>
      <c r="G47" s="53">
        <v>6</v>
      </c>
      <c r="H47" s="126">
        <v>0</v>
      </c>
      <c r="I47" s="128">
        <v>0</v>
      </c>
    </row>
    <row r="48" spans="1:12">
      <c r="A48" s="53"/>
      <c r="B48" s="135" t="s">
        <v>116</v>
      </c>
      <c r="C48" s="135"/>
      <c r="D48" s="53"/>
      <c r="E48" s="53"/>
      <c r="F48" s="53"/>
      <c r="G48" s="58"/>
      <c r="H48" s="129"/>
      <c r="I48" s="129"/>
    </row>
    <row r="49" spans="1:9" ht="13.5">
      <c r="A49" s="53">
        <v>66</v>
      </c>
      <c r="B49" s="136" t="s">
        <v>623</v>
      </c>
      <c r="C49" s="136"/>
      <c r="D49" s="53"/>
      <c r="E49" s="53">
        <v>2</v>
      </c>
      <c r="F49" s="53">
        <v>2</v>
      </c>
      <c r="G49" s="58">
        <v>7</v>
      </c>
      <c r="H49" s="126">
        <f>H50+H51+H52+H53+H54+H55</f>
        <v>954179</v>
      </c>
      <c r="I49" s="126">
        <f>SUM(I50:I55)</f>
        <v>248229</v>
      </c>
    </row>
    <row r="50" spans="1:9" ht="26.25" customHeight="1">
      <c r="A50" s="53">
        <v>660</v>
      </c>
      <c r="B50" s="135" t="s">
        <v>117</v>
      </c>
      <c r="C50" s="135"/>
      <c r="D50" s="53"/>
      <c r="E50" s="53">
        <v>2</v>
      </c>
      <c r="F50" s="53">
        <v>2</v>
      </c>
      <c r="G50" s="58">
        <v>8</v>
      </c>
      <c r="H50" s="128">
        <v>0</v>
      </c>
      <c r="I50" s="129">
        <v>0</v>
      </c>
    </row>
    <row r="51" spans="1:9" ht="15.75" customHeight="1">
      <c r="A51" s="53">
        <v>661</v>
      </c>
      <c r="B51" s="135" t="s">
        <v>118</v>
      </c>
      <c r="C51" s="135"/>
      <c r="D51" s="53"/>
      <c r="E51" s="53">
        <v>2</v>
      </c>
      <c r="F51" s="53">
        <v>2</v>
      </c>
      <c r="G51" s="53">
        <v>9</v>
      </c>
      <c r="H51" s="128">
        <v>49719</v>
      </c>
      <c r="I51" s="62">
        <v>48383</v>
      </c>
    </row>
    <row r="52" spans="1:9">
      <c r="A52" s="53">
        <v>662</v>
      </c>
      <c r="B52" s="135" t="s">
        <v>119</v>
      </c>
      <c r="C52" s="135"/>
      <c r="D52" s="53"/>
      <c r="E52" s="53">
        <v>2</v>
      </c>
      <c r="F52" s="53">
        <v>3</v>
      </c>
      <c r="G52" s="53">
        <v>0</v>
      </c>
      <c r="H52" s="128">
        <v>763695</v>
      </c>
      <c r="I52" s="128">
        <v>68879</v>
      </c>
    </row>
    <row r="53" spans="1:9">
      <c r="A53" s="53">
        <v>663</v>
      </c>
      <c r="B53" s="135" t="s">
        <v>120</v>
      </c>
      <c r="C53" s="135"/>
      <c r="D53" s="53"/>
      <c r="E53" s="53">
        <v>2</v>
      </c>
      <c r="F53" s="53">
        <v>3</v>
      </c>
      <c r="G53" s="53">
        <v>1</v>
      </c>
      <c r="H53" s="128">
        <v>0</v>
      </c>
      <c r="I53" s="129">
        <v>0</v>
      </c>
    </row>
    <row r="54" spans="1:9" ht="26.25" customHeight="1">
      <c r="A54" s="53">
        <v>664</v>
      </c>
      <c r="B54" s="135" t="s">
        <v>121</v>
      </c>
      <c r="C54" s="135"/>
      <c r="D54" s="53"/>
      <c r="E54" s="53">
        <v>2</v>
      </c>
      <c r="F54" s="53">
        <v>3</v>
      </c>
      <c r="G54" s="53">
        <v>2</v>
      </c>
      <c r="H54" s="128">
        <v>0</v>
      </c>
      <c r="I54" s="129">
        <v>0</v>
      </c>
    </row>
    <row r="55" spans="1:9">
      <c r="A55" s="53">
        <v>669</v>
      </c>
      <c r="B55" s="135" t="s">
        <v>122</v>
      </c>
      <c r="C55" s="135"/>
      <c r="D55" s="53"/>
      <c r="E55" s="53">
        <v>2</v>
      </c>
      <c r="F55" s="53">
        <v>3</v>
      </c>
      <c r="G55" s="53">
        <v>3</v>
      </c>
      <c r="H55" s="128">
        <v>140765</v>
      </c>
      <c r="I55" s="128">
        <v>130967</v>
      </c>
    </row>
    <row r="56" spans="1:9" ht="13.5">
      <c r="A56" s="53">
        <v>56</v>
      </c>
      <c r="B56" s="136" t="s">
        <v>624</v>
      </c>
      <c r="C56" s="136"/>
      <c r="D56" s="53"/>
      <c r="E56" s="53">
        <v>2</v>
      </c>
      <c r="F56" s="53">
        <v>3</v>
      </c>
      <c r="G56" s="53">
        <v>4</v>
      </c>
      <c r="H56" s="126">
        <f>H57+H58+H59+H60+H61</f>
        <v>1443001</v>
      </c>
      <c r="I56" s="126">
        <f>SUM(I57:I61)</f>
        <v>1881991</v>
      </c>
    </row>
    <row r="57" spans="1:9" ht="25.5" customHeight="1">
      <c r="A57" s="53">
        <v>560</v>
      </c>
      <c r="B57" s="135" t="s">
        <v>123</v>
      </c>
      <c r="C57" s="135"/>
      <c r="D57" s="53"/>
      <c r="E57" s="53">
        <v>2</v>
      </c>
      <c r="F57" s="53">
        <v>3</v>
      </c>
      <c r="G57" s="53">
        <v>5</v>
      </c>
      <c r="H57" s="128">
        <v>0</v>
      </c>
      <c r="I57" s="129">
        <v>0</v>
      </c>
    </row>
    <row r="58" spans="1:9">
      <c r="A58" s="53">
        <v>561</v>
      </c>
      <c r="B58" s="135" t="s">
        <v>124</v>
      </c>
      <c r="C58" s="135"/>
      <c r="D58" s="53"/>
      <c r="E58" s="53">
        <v>2</v>
      </c>
      <c r="F58" s="53">
        <v>3</v>
      </c>
      <c r="G58" s="53">
        <v>6</v>
      </c>
      <c r="H58" s="128">
        <v>985742</v>
      </c>
      <c r="I58" s="128">
        <v>1586779</v>
      </c>
    </row>
    <row r="59" spans="1:9" ht="14.25" customHeight="1">
      <c r="A59" s="53">
        <v>562</v>
      </c>
      <c r="B59" s="135" t="s">
        <v>125</v>
      </c>
      <c r="C59" s="135"/>
      <c r="D59" s="53"/>
      <c r="E59" s="53">
        <v>2</v>
      </c>
      <c r="F59" s="53">
        <v>3</v>
      </c>
      <c r="G59" s="53">
        <v>7</v>
      </c>
      <c r="H59" s="128">
        <v>303367</v>
      </c>
      <c r="I59" s="128">
        <v>185863</v>
      </c>
    </row>
    <row r="60" spans="1:9">
      <c r="A60" s="53">
        <v>563</v>
      </c>
      <c r="B60" s="135" t="s">
        <v>126</v>
      </c>
      <c r="C60" s="135"/>
      <c r="D60" s="53"/>
      <c r="E60" s="53">
        <v>2</v>
      </c>
      <c r="F60" s="53">
        <v>3</v>
      </c>
      <c r="G60" s="53">
        <v>8</v>
      </c>
      <c r="H60" s="128">
        <v>0</v>
      </c>
      <c r="I60" s="129">
        <v>0</v>
      </c>
    </row>
    <row r="61" spans="1:9">
      <c r="A61" s="53">
        <v>569</v>
      </c>
      <c r="B61" s="135" t="s">
        <v>127</v>
      </c>
      <c r="C61" s="135"/>
      <c r="D61" s="53"/>
      <c r="E61" s="53">
        <v>2</v>
      </c>
      <c r="F61" s="53">
        <v>3</v>
      </c>
      <c r="G61" s="53">
        <v>9</v>
      </c>
      <c r="H61" s="128">
        <v>153892</v>
      </c>
      <c r="I61" s="128">
        <v>109349</v>
      </c>
    </row>
    <row r="62" spans="1:9" ht="29.25" customHeight="1">
      <c r="A62" s="53"/>
      <c r="B62" s="136" t="s">
        <v>625</v>
      </c>
      <c r="C62" s="136"/>
      <c r="D62" s="53"/>
      <c r="E62" s="53">
        <v>2</v>
      </c>
      <c r="F62" s="53">
        <v>4</v>
      </c>
      <c r="G62" s="53">
        <v>0</v>
      </c>
      <c r="H62" s="128">
        <v>0</v>
      </c>
      <c r="I62" s="128">
        <v>0</v>
      </c>
    </row>
    <row r="63" spans="1:9" ht="30" customHeight="1">
      <c r="A63" s="53"/>
      <c r="B63" s="136" t="s">
        <v>626</v>
      </c>
      <c r="C63" s="136"/>
      <c r="D63" s="53"/>
      <c r="E63" s="53">
        <v>2</v>
      </c>
      <c r="F63" s="53">
        <v>4</v>
      </c>
      <c r="G63" s="53">
        <v>1</v>
      </c>
      <c r="H63" s="126">
        <f>H56-H49</f>
        <v>488822</v>
      </c>
      <c r="I63" s="126">
        <f>I56-I49</f>
        <v>1633762</v>
      </c>
    </row>
    <row r="64" spans="1:9" ht="26.25" customHeight="1">
      <c r="A64" s="53"/>
      <c r="B64" s="136" t="s">
        <v>627</v>
      </c>
      <c r="C64" s="136"/>
      <c r="D64" s="53"/>
      <c r="E64" s="53">
        <v>2</v>
      </c>
      <c r="F64" s="53">
        <v>4</v>
      </c>
      <c r="G64" s="53">
        <v>2</v>
      </c>
      <c r="H64" s="59">
        <f>H46-H47+H62-H63</f>
        <v>14490105</v>
      </c>
      <c r="I64" s="126">
        <f>(I46-I47+I62-I63)</f>
        <v>17116969</v>
      </c>
    </row>
    <row r="65" spans="1:13" ht="30" customHeight="1">
      <c r="A65" s="53"/>
      <c r="B65" s="136" t="s">
        <v>628</v>
      </c>
      <c r="C65" s="136"/>
      <c r="D65" s="53"/>
      <c r="E65" s="53">
        <v>2</v>
      </c>
      <c r="F65" s="53">
        <v>4</v>
      </c>
      <c r="G65" s="53">
        <v>3</v>
      </c>
      <c r="H65" s="59">
        <v>0</v>
      </c>
      <c r="I65" s="128">
        <v>0</v>
      </c>
    </row>
    <row r="66" spans="1:13" ht="15.75" customHeight="1">
      <c r="A66" s="53"/>
      <c r="B66" s="135" t="s">
        <v>128</v>
      </c>
      <c r="C66" s="135"/>
      <c r="D66" s="53"/>
      <c r="E66" s="53"/>
      <c r="F66" s="53"/>
      <c r="G66" s="58"/>
      <c r="H66" s="129">
        <v>0</v>
      </c>
      <c r="I66" s="129"/>
    </row>
    <row r="67" spans="1:13" ht="25.5" customHeight="1">
      <c r="A67" s="53">
        <v>67</v>
      </c>
      <c r="B67" s="136" t="s">
        <v>629</v>
      </c>
      <c r="C67" s="136"/>
      <c r="D67" s="146"/>
      <c r="E67" s="146">
        <v>2</v>
      </c>
      <c r="F67" s="146">
        <v>4</v>
      </c>
      <c r="G67" s="147">
        <v>4</v>
      </c>
      <c r="H67" s="132">
        <f>H69+H70+H71+H72+H73+H74+H75+H76+H77</f>
        <v>1639175</v>
      </c>
      <c r="I67" s="148">
        <f>I69+I70+I71+I72+I73+I74+I75+I76+I77</f>
        <v>300592</v>
      </c>
    </row>
    <row r="68" spans="1:13" ht="18" customHeight="1">
      <c r="A68" s="53" t="s">
        <v>129</v>
      </c>
      <c r="B68" s="136"/>
      <c r="C68" s="136"/>
      <c r="D68" s="146"/>
      <c r="E68" s="146"/>
      <c r="F68" s="146"/>
      <c r="G68" s="147"/>
      <c r="H68" s="133"/>
      <c r="I68" s="149"/>
    </row>
    <row r="69" spans="1:13" ht="16.5" customHeight="1">
      <c r="A69" s="53">
        <v>670</v>
      </c>
      <c r="B69" s="135" t="s">
        <v>130</v>
      </c>
      <c r="C69" s="135"/>
      <c r="D69" s="53"/>
      <c r="E69" s="53">
        <v>2</v>
      </c>
      <c r="F69" s="53">
        <v>4</v>
      </c>
      <c r="G69" s="53">
        <v>5</v>
      </c>
      <c r="H69" s="128">
        <v>419767</v>
      </c>
      <c r="I69" s="128">
        <v>5085</v>
      </c>
    </row>
    <row r="70" spans="1:13" ht="27" customHeight="1">
      <c r="A70" s="53">
        <v>671</v>
      </c>
      <c r="B70" s="135" t="s">
        <v>131</v>
      </c>
      <c r="C70" s="135"/>
      <c r="D70" s="53"/>
      <c r="E70" s="53">
        <v>2</v>
      </c>
      <c r="F70" s="53">
        <v>4</v>
      </c>
      <c r="G70" s="53">
        <v>6</v>
      </c>
      <c r="H70" s="128">
        <v>0</v>
      </c>
      <c r="I70" s="129">
        <v>0</v>
      </c>
    </row>
    <row r="71" spans="1:13" ht="15" customHeight="1">
      <c r="A71" s="53">
        <v>672</v>
      </c>
      <c r="B71" s="135" t="s">
        <v>132</v>
      </c>
      <c r="C71" s="135"/>
      <c r="D71" s="53"/>
      <c r="E71" s="53">
        <v>2</v>
      </c>
      <c r="F71" s="53">
        <v>4</v>
      </c>
      <c r="G71" s="53">
        <v>7</v>
      </c>
      <c r="H71" s="128">
        <v>0</v>
      </c>
      <c r="I71" s="129">
        <v>0</v>
      </c>
    </row>
    <row r="72" spans="1:13" ht="28.5" customHeight="1">
      <c r="A72" s="53">
        <v>674</v>
      </c>
      <c r="B72" s="135" t="s">
        <v>133</v>
      </c>
      <c r="C72" s="135"/>
      <c r="D72" s="53"/>
      <c r="E72" s="53">
        <v>2</v>
      </c>
      <c r="F72" s="53">
        <v>4</v>
      </c>
      <c r="G72" s="53">
        <v>8</v>
      </c>
      <c r="H72" s="128">
        <v>0</v>
      </c>
      <c r="I72" s="129">
        <v>0</v>
      </c>
    </row>
    <row r="73" spans="1:13" ht="17.25" customHeight="1">
      <c r="A73" s="53">
        <v>675</v>
      </c>
      <c r="B73" s="135" t="s">
        <v>134</v>
      </c>
      <c r="C73" s="135"/>
      <c r="D73" s="53"/>
      <c r="E73" s="53">
        <v>2</v>
      </c>
      <c r="F73" s="53">
        <v>4</v>
      </c>
      <c r="G73" s="53">
        <v>9</v>
      </c>
      <c r="H73" s="128">
        <v>8431</v>
      </c>
      <c r="I73" s="128">
        <v>7536</v>
      </c>
    </row>
    <row r="74" spans="1:13" ht="15.75" customHeight="1">
      <c r="A74" s="53">
        <v>676</v>
      </c>
      <c r="B74" s="135" t="s">
        <v>135</v>
      </c>
      <c r="C74" s="135"/>
      <c r="D74" s="53"/>
      <c r="E74" s="53">
        <v>2</v>
      </c>
      <c r="F74" s="53">
        <v>5</v>
      </c>
      <c r="G74" s="53">
        <v>0</v>
      </c>
      <c r="H74" s="128">
        <v>23760</v>
      </c>
      <c r="I74" s="129">
        <v>1725</v>
      </c>
    </row>
    <row r="75" spans="1:13" ht="12.75" customHeight="1">
      <c r="A75" s="53">
        <v>677</v>
      </c>
      <c r="B75" s="135" t="s">
        <v>136</v>
      </c>
      <c r="C75" s="135"/>
      <c r="D75" s="53" t="s">
        <v>137</v>
      </c>
      <c r="E75" s="53">
        <v>2</v>
      </c>
      <c r="F75" s="53">
        <v>5</v>
      </c>
      <c r="G75" s="53">
        <v>1</v>
      </c>
      <c r="H75" s="128">
        <v>1187217</v>
      </c>
      <c r="I75" s="128">
        <v>284517</v>
      </c>
      <c r="M75" s="132"/>
    </row>
    <row r="76" spans="1:13" ht="25.5" customHeight="1">
      <c r="A76" s="53">
        <v>678</v>
      </c>
      <c r="B76" s="135" t="s">
        <v>138</v>
      </c>
      <c r="C76" s="135"/>
      <c r="D76" s="53"/>
      <c r="E76" s="53">
        <v>2</v>
      </c>
      <c r="F76" s="53">
        <v>5</v>
      </c>
      <c r="G76" s="53">
        <v>2</v>
      </c>
      <c r="H76" s="128">
        <v>0</v>
      </c>
      <c r="I76" s="129">
        <v>0</v>
      </c>
      <c r="M76" s="133"/>
    </row>
    <row r="77" spans="1:13" ht="27.75" customHeight="1">
      <c r="A77" s="53">
        <v>679</v>
      </c>
      <c r="B77" s="135" t="s">
        <v>139</v>
      </c>
      <c r="C77" s="135"/>
      <c r="D77" s="53"/>
      <c r="E77" s="53">
        <v>2</v>
      </c>
      <c r="F77" s="53">
        <v>5</v>
      </c>
      <c r="G77" s="53">
        <v>3</v>
      </c>
      <c r="H77" s="128">
        <v>0</v>
      </c>
      <c r="I77" s="128">
        <v>1729</v>
      </c>
    </row>
    <row r="78" spans="1:13" ht="12.75" customHeight="1">
      <c r="A78" s="53">
        <v>57</v>
      </c>
      <c r="B78" s="136" t="s">
        <v>630</v>
      </c>
      <c r="C78" s="136"/>
      <c r="D78" s="146"/>
      <c r="E78" s="146">
        <v>2</v>
      </c>
      <c r="F78" s="146">
        <v>5</v>
      </c>
      <c r="G78" s="146">
        <v>4</v>
      </c>
      <c r="H78" s="132">
        <f>SUM(H80:H88)</f>
        <v>4579872</v>
      </c>
      <c r="I78" s="148">
        <f>I80+I81+I82+I83+I84+I85+I86+I87+I88</f>
        <v>5315537</v>
      </c>
    </row>
    <row r="79" spans="1:13" ht="29.25" customHeight="1">
      <c r="A79" s="53" t="s">
        <v>140</v>
      </c>
      <c r="B79" s="136"/>
      <c r="C79" s="136"/>
      <c r="D79" s="146"/>
      <c r="E79" s="146"/>
      <c r="F79" s="146"/>
      <c r="G79" s="146"/>
      <c r="H79" s="133"/>
      <c r="I79" s="149"/>
    </row>
    <row r="80" spans="1:13" ht="27" customHeight="1">
      <c r="A80" s="53">
        <v>570</v>
      </c>
      <c r="B80" s="135" t="s">
        <v>141</v>
      </c>
      <c r="C80" s="135"/>
      <c r="D80" s="53"/>
      <c r="E80" s="53">
        <v>2</v>
      </c>
      <c r="F80" s="53">
        <v>5</v>
      </c>
      <c r="G80" s="53">
        <v>5</v>
      </c>
      <c r="H80" s="128">
        <v>241441</v>
      </c>
      <c r="I80" s="128">
        <v>636988</v>
      </c>
    </row>
    <row r="81" spans="1:9" ht="27" customHeight="1">
      <c r="A81" s="53">
        <v>571</v>
      </c>
      <c r="B81" s="135" t="s">
        <v>142</v>
      </c>
      <c r="C81" s="135"/>
      <c r="D81" s="53"/>
      <c r="E81" s="53">
        <v>2</v>
      </c>
      <c r="F81" s="53">
        <v>5</v>
      </c>
      <c r="G81" s="53">
        <v>6</v>
      </c>
      <c r="H81" s="128">
        <v>0</v>
      </c>
      <c r="I81" s="129">
        <v>0</v>
      </c>
    </row>
    <row r="82" spans="1:9" ht="27" customHeight="1">
      <c r="A82" s="53">
        <v>572</v>
      </c>
      <c r="B82" s="135" t="s">
        <v>143</v>
      </c>
      <c r="C82" s="135"/>
      <c r="D82" s="53"/>
      <c r="E82" s="53">
        <v>2</v>
      </c>
      <c r="F82" s="53">
        <v>5</v>
      </c>
      <c r="G82" s="53">
        <v>7</v>
      </c>
      <c r="H82" s="128">
        <v>0</v>
      </c>
      <c r="I82" s="129">
        <v>0</v>
      </c>
    </row>
    <row r="83" spans="1:9" ht="27.75" customHeight="1">
      <c r="A83" s="53">
        <v>574</v>
      </c>
      <c r="B83" s="135" t="s">
        <v>144</v>
      </c>
      <c r="C83" s="135"/>
      <c r="D83" s="53"/>
      <c r="E83" s="53">
        <v>2</v>
      </c>
      <c r="F83" s="53">
        <v>5</v>
      </c>
      <c r="G83" s="53">
        <v>8</v>
      </c>
      <c r="H83" s="128">
        <v>0</v>
      </c>
      <c r="I83" s="129">
        <v>0</v>
      </c>
    </row>
    <row r="84" spans="1:9" ht="15" customHeight="1">
      <c r="A84" s="53">
        <v>575</v>
      </c>
      <c r="B84" s="135" t="s">
        <v>145</v>
      </c>
      <c r="C84" s="135"/>
      <c r="D84" s="53"/>
      <c r="E84" s="53">
        <v>2</v>
      </c>
      <c r="F84" s="53">
        <v>5</v>
      </c>
      <c r="G84" s="53">
        <v>9</v>
      </c>
      <c r="H84" s="128">
        <v>0</v>
      </c>
      <c r="I84" s="129">
        <v>0</v>
      </c>
    </row>
    <row r="85" spans="1:9">
      <c r="A85" s="53">
        <v>576</v>
      </c>
      <c r="B85" s="135" t="s">
        <v>146</v>
      </c>
      <c r="C85" s="135"/>
      <c r="D85" s="53"/>
      <c r="E85" s="53">
        <v>2</v>
      </c>
      <c r="F85" s="53">
        <v>6</v>
      </c>
      <c r="G85" s="53">
        <v>0</v>
      </c>
      <c r="H85" s="128">
        <v>23800</v>
      </c>
      <c r="I85" s="129">
        <v>1320</v>
      </c>
    </row>
    <row r="86" spans="1:9">
      <c r="A86" s="53">
        <v>577</v>
      </c>
      <c r="B86" s="135" t="s">
        <v>147</v>
      </c>
      <c r="C86" s="135"/>
      <c r="D86" s="53"/>
      <c r="E86" s="53">
        <v>2</v>
      </c>
      <c r="F86" s="53">
        <v>6</v>
      </c>
      <c r="G86" s="53">
        <v>1</v>
      </c>
      <c r="H86" s="128">
        <v>0</v>
      </c>
      <c r="I86" s="129">
        <v>0</v>
      </c>
    </row>
    <row r="87" spans="1:9" ht="27.75" customHeight="1">
      <c r="A87" s="53">
        <v>578</v>
      </c>
      <c r="B87" s="135" t="s">
        <v>148</v>
      </c>
      <c r="C87" s="135"/>
      <c r="D87" s="53"/>
      <c r="E87" s="53">
        <v>2</v>
      </c>
      <c r="F87" s="53">
        <v>6</v>
      </c>
      <c r="G87" s="53">
        <v>2</v>
      </c>
      <c r="H87" s="128">
        <v>764679</v>
      </c>
      <c r="I87" s="128">
        <v>1372597</v>
      </c>
    </row>
    <row r="88" spans="1:9" ht="25.5" customHeight="1">
      <c r="A88" s="53">
        <v>579</v>
      </c>
      <c r="B88" s="135" t="s">
        <v>149</v>
      </c>
      <c r="C88" s="135"/>
      <c r="D88" s="53"/>
      <c r="E88" s="53">
        <v>2</v>
      </c>
      <c r="F88" s="53">
        <v>6</v>
      </c>
      <c r="G88" s="53">
        <v>3</v>
      </c>
      <c r="H88" s="128">
        <v>3549952</v>
      </c>
      <c r="I88" s="128">
        <v>3304632</v>
      </c>
    </row>
    <row r="89" spans="1:9" ht="29.25" customHeight="1">
      <c r="A89" s="53"/>
      <c r="B89" s="136" t="s">
        <v>631</v>
      </c>
      <c r="C89" s="136"/>
      <c r="D89" s="53"/>
      <c r="E89" s="53">
        <v>2</v>
      </c>
      <c r="F89" s="53">
        <v>6</v>
      </c>
      <c r="G89" s="53">
        <v>4</v>
      </c>
      <c r="H89" s="126"/>
      <c r="I89" s="128">
        <v>0</v>
      </c>
    </row>
    <row r="90" spans="1:9" ht="25.5" customHeight="1">
      <c r="A90" s="53"/>
      <c r="B90" s="136" t="s">
        <v>632</v>
      </c>
      <c r="C90" s="136"/>
      <c r="D90" s="53"/>
      <c r="E90" s="53">
        <v>2</v>
      </c>
      <c r="F90" s="53">
        <v>6</v>
      </c>
      <c r="G90" s="53">
        <v>5</v>
      </c>
      <c r="H90" s="126">
        <f>H78-H67</f>
        <v>2940697</v>
      </c>
      <c r="I90" s="126">
        <f>I78-I67</f>
        <v>5014945</v>
      </c>
    </row>
    <row r="91" spans="1:9" ht="66.75" customHeight="1">
      <c r="A91" s="53"/>
      <c r="B91" s="135" t="s">
        <v>150</v>
      </c>
      <c r="C91" s="135"/>
      <c r="D91" s="53"/>
      <c r="E91" s="53"/>
      <c r="F91" s="53"/>
      <c r="G91" s="58"/>
      <c r="H91" s="129"/>
      <c r="I91" s="129"/>
    </row>
    <row r="92" spans="1:9" ht="30.75" customHeight="1">
      <c r="A92" s="53" t="s">
        <v>151</v>
      </c>
      <c r="B92" s="136" t="s">
        <v>633</v>
      </c>
      <c r="C92" s="136"/>
      <c r="D92" s="53"/>
      <c r="E92" s="53">
        <v>2</v>
      </c>
      <c r="F92" s="53">
        <v>6</v>
      </c>
      <c r="G92" s="53">
        <v>6</v>
      </c>
      <c r="H92" s="126">
        <f>SUM(H93:H101)</f>
        <v>11306</v>
      </c>
      <c r="I92" s="126">
        <f>SUM(I93:I101)</f>
        <v>247870</v>
      </c>
    </row>
    <row r="93" spans="1:9" ht="29.25" customHeight="1">
      <c r="A93" s="53">
        <v>680</v>
      </c>
      <c r="B93" s="135" t="s">
        <v>152</v>
      </c>
      <c r="C93" s="135"/>
      <c r="D93" s="53"/>
      <c r="E93" s="53">
        <v>2</v>
      </c>
      <c r="F93" s="53">
        <v>6</v>
      </c>
      <c r="G93" s="53">
        <v>7</v>
      </c>
      <c r="H93" s="129">
        <v>0</v>
      </c>
      <c r="I93" s="129">
        <v>0</v>
      </c>
    </row>
    <row r="94" spans="1:9" ht="29.25" customHeight="1">
      <c r="A94" s="53">
        <v>681</v>
      </c>
      <c r="B94" s="135" t="s">
        <v>153</v>
      </c>
      <c r="C94" s="135"/>
      <c r="D94" s="53"/>
      <c r="E94" s="53">
        <v>2</v>
      </c>
      <c r="F94" s="53">
        <v>6</v>
      </c>
      <c r="G94" s="53">
        <v>8</v>
      </c>
      <c r="H94" s="129">
        <v>0</v>
      </c>
      <c r="I94" s="129">
        <v>0</v>
      </c>
    </row>
    <row r="95" spans="1:9" ht="39.75" customHeight="1">
      <c r="A95" s="53">
        <v>682</v>
      </c>
      <c r="B95" s="135" t="s">
        <v>154</v>
      </c>
      <c r="C95" s="135"/>
      <c r="D95" s="53"/>
      <c r="E95" s="53">
        <v>2</v>
      </c>
      <c r="F95" s="53">
        <v>6</v>
      </c>
      <c r="G95" s="53">
        <v>9</v>
      </c>
      <c r="H95" s="129">
        <v>0</v>
      </c>
      <c r="I95" s="129">
        <v>0</v>
      </c>
    </row>
    <row r="96" spans="1:9" ht="42.75" customHeight="1">
      <c r="A96" s="53">
        <v>683</v>
      </c>
      <c r="B96" s="135" t="s">
        <v>155</v>
      </c>
      <c r="C96" s="135"/>
      <c r="D96" s="53"/>
      <c r="E96" s="53">
        <v>2</v>
      </c>
      <c r="F96" s="53">
        <v>7</v>
      </c>
      <c r="G96" s="53">
        <v>0</v>
      </c>
      <c r="H96" s="129">
        <v>0</v>
      </c>
      <c r="I96" s="129">
        <v>0</v>
      </c>
    </row>
    <row r="97" spans="1:9" ht="54.75" customHeight="1">
      <c r="A97" s="53">
        <v>684</v>
      </c>
      <c r="B97" s="135" t="s">
        <v>156</v>
      </c>
      <c r="C97" s="135"/>
      <c r="D97" s="53"/>
      <c r="E97" s="53">
        <v>2</v>
      </c>
      <c r="F97" s="53">
        <v>7</v>
      </c>
      <c r="G97" s="53">
        <v>1</v>
      </c>
      <c r="H97" s="129">
        <v>0</v>
      </c>
      <c r="I97" s="129">
        <v>0</v>
      </c>
    </row>
    <row r="98" spans="1:9" ht="27" customHeight="1">
      <c r="A98" s="53">
        <v>685</v>
      </c>
      <c r="B98" s="135" t="s">
        <v>157</v>
      </c>
      <c r="C98" s="135"/>
      <c r="D98" s="53"/>
      <c r="E98" s="53">
        <v>2</v>
      </c>
      <c r="F98" s="53">
        <v>7</v>
      </c>
      <c r="G98" s="53">
        <v>2</v>
      </c>
      <c r="H98" s="128">
        <v>11306</v>
      </c>
      <c r="I98" s="62">
        <v>247870</v>
      </c>
    </row>
    <row r="99" spans="1:9" ht="27.75" customHeight="1">
      <c r="A99" s="53">
        <v>686</v>
      </c>
      <c r="B99" s="135" t="s">
        <v>158</v>
      </c>
      <c r="C99" s="135"/>
      <c r="D99" s="53"/>
      <c r="E99" s="53">
        <v>2</v>
      </c>
      <c r="F99" s="53">
        <v>7</v>
      </c>
      <c r="G99" s="53">
        <v>3</v>
      </c>
      <c r="H99" s="129">
        <v>0</v>
      </c>
      <c r="I99" s="129">
        <v>0</v>
      </c>
    </row>
    <row r="100" spans="1:9" ht="27" customHeight="1">
      <c r="A100" s="53">
        <v>687</v>
      </c>
      <c r="B100" s="135" t="s">
        <v>159</v>
      </c>
      <c r="C100" s="135"/>
      <c r="D100" s="53"/>
      <c r="E100" s="53">
        <v>2</v>
      </c>
      <c r="F100" s="53">
        <v>7</v>
      </c>
      <c r="G100" s="53">
        <v>4</v>
      </c>
      <c r="H100" s="129">
        <v>0</v>
      </c>
      <c r="I100" s="129">
        <v>0</v>
      </c>
    </row>
    <row r="101" spans="1:9" ht="26.25" customHeight="1">
      <c r="A101" s="53">
        <v>689</v>
      </c>
      <c r="B101" s="135" t="s">
        <v>160</v>
      </c>
      <c r="C101" s="135"/>
      <c r="D101" s="53"/>
      <c r="E101" s="53">
        <v>2</v>
      </c>
      <c r="F101" s="53">
        <v>7</v>
      </c>
      <c r="G101" s="53">
        <v>5</v>
      </c>
      <c r="H101" s="129">
        <v>0</v>
      </c>
      <c r="I101" s="129">
        <v>0</v>
      </c>
    </row>
    <row r="102" spans="1:9" ht="27.75" customHeight="1">
      <c r="A102" s="53" t="s">
        <v>161</v>
      </c>
      <c r="B102" s="136" t="s">
        <v>634</v>
      </c>
      <c r="C102" s="136"/>
      <c r="D102" s="53"/>
      <c r="E102" s="53">
        <v>2</v>
      </c>
      <c r="F102" s="53">
        <v>7</v>
      </c>
      <c r="G102" s="53">
        <v>6</v>
      </c>
      <c r="H102" s="126">
        <f>SUM(H103:H110)</f>
        <v>1119580</v>
      </c>
      <c r="I102" s="128">
        <f>SUM(I103:I110)</f>
        <v>1262877</v>
      </c>
    </row>
    <row r="103" spans="1:9" ht="25.5" customHeight="1">
      <c r="A103" s="53">
        <v>580</v>
      </c>
      <c r="B103" s="135" t="s">
        <v>162</v>
      </c>
      <c r="C103" s="135"/>
      <c r="D103" s="53"/>
      <c r="E103" s="53">
        <v>2</v>
      </c>
      <c r="F103" s="53">
        <v>7</v>
      </c>
      <c r="G103" s="53">
        <v>7</v>
      </c>
      <c r="H103" s="128">
        <v>0</v>
      </c>
      <c r="I103" s="128">
        <v>0</v>
      </c>
    </row>
    <row r="104" spans="1:9" ht="25.5" customHeight="1">
      <c r="A104" s="53">
        <v>581</v>
      </c>
      <c r="B104" s="135" t="s">
        <v>163</v>
      </c>
      <c r="C104" s="135"/>
      <c r="D104" s="53"/>
      <c r="E104" s="53">
        <v>2</v>
      </c>
      <c r="F104" s="53">
        <v>7</v>
      </c>
      <c r="G104" s="53">
        <v>8</v>
      </c>
      <c r="H104" s="128">
        <v>873644</v>
      </c>
      <c r="I104" s="128">
        <v>563090</v>
      </c>
    </row>
    <row r="105" spans="1:9" ht="29.25" customHeight="1">
      <c r="A105" s="53">
        <v>582</v>
      </c>
      <c r="B105" s="135" t="s">
        <v>164</v>
      </c>
      <c r="C105" s="135"/>
      <c r="D105" s="53"/>
      <c r="E105" s="53">
        <v>2</v>
      </c>
      <c r="F105" s="53">
        <v>7</v>
      </c>
      <c r="G105" s="53">
        <v>9</v>
      </c>
      <c r="H105" s="128">
        <v>0</v>
      </c>
      <c r="I105" s="128">
        <v>0</v>
      </c>
    </row>
    <row r="106" spans="1:9" ht="27.75" customHeight="1">
      <c r="A106" s="53">
        <v>583</v>
      </c>
      <c r="B106" s="135" t="s">
        <v>165</v>
      </c>
      <c r="C106" s="135"/>
      <c r="D106" s="53"/>
      <c r="E106" s="53">
        <v>2</v>
      </c>
      <c r="F106" s="53">
        <v>8</v>
      </c>
      <c r="G106" s="53">
        <v>0</v>
      </c>
      <c r="H106" s="128">
        <v>0</v>
      </c>
      <c r="I106" s="128">
        <v>0</v>
      </c>
    </row>
    <row r="107" spans="1:9" ht="42.75" customHeight="1">
      <c r="A107" s="53">
        <v>584</v>
      </c>
      <c r="B107" s="135" t="s">
        <v>166</v>
      </c>
      <c r="C107" s="135"/>
      <c r="D107" s="53"/>
      <c r="E107" s="53">
        <v>2</v>
      </c>
      <c r="F107" s="53">
        <v>8</v>
      </c>
      <c r="G107" s="53">
        <v>1</v>
      </c>
      <c r="H107" s="128">
        <v>0</v>
      </c>
      <c r="I107" s="128">
        <v>0</v>
      </c>
    </row>
    <row r="108" spans="1:9" ht="15" customHeight="1">
      <c r="A108" s="53">
        <v>585</v>
      </c>
      <c r="B108" s="135" t="s">
        <v>167</v>
      </c>
      <c r="C108" s="135"/>
      <c r="D108" s="53"/>
      <c r="E108" s="53">
        <v>2</v>
      </c>
      <c r="F108" s="53">
        <v>8</v>
      </c>
      <c r="G108" s="53">
        <v>2</v>
      </c>
      <c r="H108" s="128">
        <v>245936</v>
      </c>
      <c r="I108" s="128">
        <v>699787</v>
      </c>
    </row>
    <row r="109" spans="1:9" ht="27.75" customHeight="1">
      <c r="A109" s="53">
        <v>586</v>
      </c>
      <c r="B109" s="135" t="s">
        <v>168</v>
      </c>
      <c r="C109" s="135"/>
      <c r="D109" s="53"/>
      <c r="E109" s="53">
        <v>2</v>
      </c>
      <c r="F109" s="53">
        <v>8</v>
      </c>
      <c r="G109" s="53">
        <v>3</v>
      </c>
      <c r="H109" s="128"/>
      <c r="I109" s="129"/>
    </row>
    <row r="110" spans="1:9" ht="17.25" customHeight="1">
      <c r="A110" s="53">
        <v>589</v>
      </c>
      <c r="B110" s="135" t="s">
        <v>169</v>
      </c>
      <c r="C110" s="135"/>
      <c r="D110" s="53"/>
      <c r="E110" s="53">
        <v>2</v>
      </c>
      <c r="F110" s="53">
        <v>8</v>
      </c>
      <c r="G110" s="53">
        <v>4</v>
      </c>
      <c r="H110" s="128">
        <v>0</v>
      </c>
      <c r="I110" s="129">
        <v>0</v>
      </c>
    </row>
    <row r="111" spans="1:9" ht="30" customHeight="1">
      <c r="A111" s="53" t="s">
        <v>170</v>
      </c>
      <c r="B111" s="136" t="s">
        <v>635</v>
      </c>
      <c r="C111" s="136"/>
      <c r="D111" s="53"/>
      <c r="E111" s="53">
        <v>2</v>
      </c>
      <c r="F111" s="53">
        <v>8</v>
      </c>
      <c r="G111" s="53">
        <v>5</v>
      </c>
      <c r="H111" s="127">
        <v>0</v>
      </c>
      <c r="I111" s="127">
        <f>SUM(I112:I114)</f>
        <v>0</v>
      </c>
    </row>
    <row r="112" spans="1:9" ht="27" customHeight="1">
      <c r="A112" s="53">
        <v>640</v>
      </c>
      <c r="B112" s="135" t="s">
        <v>171</v>
      </c>
      <c r="C112" s="135"/>
      <c r="D112" s="53"/>
      <c r="E112" s="53">
        <v>2</v>
      </c>
      <c r="F112" s="53">
        <v>8</v>
      </c>
      <c r="G112" s="53">
        <v>6</v>
      </c>
      <c r="H112" s="129">
        <v>0</v>
      </c>
      <c r="I112" s="129">
        <v>0</v>
      </c>
    </row>
    <row r="113" spans="1:9" ht="27.75" customHeight="1">
      <c r="A113" s="53">
        <v>641</v>
      </c>
      <c r="B113" s="135" t="s">
        <v>172</v>
      </c>
      <c r="C113" s="135"/>
      <c r="D113" s="53"/>
      <c r="E113" s="53">
        <v>2</v>
      </c>
      <c r="F113" s="53">
        <v>8</v>
      </c>
      <c r="G113" s="53">
        <v>7</v>
      </c>
      <c r="H113" s="129">
        <v>0</v>
      </c>
      <c r="I113" s="129">
        <v>0</v>
      </c>
    </row>
    <row r="114" spans="1:9" ht="27" customHeight="1">
      <c r="A114" s="53">
        <v>642</v>
      </c>
      <c r="B114" s="135" t="s">
        <v>173</v>
      </c>
      <c r="C114" s="135"/>
      <c r="D114" s="53"/>
      <c r="E114" s="53">
        <v>2</v>
      </c>
      <c r="F114" s="53">
        <v>8</v>
      </c>
      <c r="G114" s="53">
        <v>8</v>
      </c>
      <c r="H114" s="129">
        <v>0</v>
      </c>
      <c r="I114" s="129">
        <v>0</v>
      </c>
    </row>
    <row r="115" spans="1:9" ht="30" customHeight="1">
      <c r="A115" s="53" t="s">
        <v>170</v>
      </c>
      <c r="B115" s="136" t="s">
        <v>636</v>
      </c>
      <c r="C115" s="136"/>
      <c r="D115" s="53"/>
      <c r="E115" s="53">
        <v>2</v>
      </c>
      <c r="F115" s="53">
        <v>8</v>
      </c>
      <c r="G115" s="53">
        <v>9</v>
      </c>
      <c r="H115" s="129">
        <f>SUM(H116:H118)</f>
        <v>0</v>
      </c>
      <c r="I115" s="129">
        <f>SUM(I116:I118)</f>
        <v>0</v>
      </c>
    </row>
    <row r="116" spans="1:9" ht="27.75" customHeight="1">
      <c r="A116" s="53">
        <v>643</v>
      </c>
      <c r="B116" s="135" t="s">
        <v>174</v>
      </c>
      <c r="C116" s="135"/>
      <c r="D116" s="53"/>
      <c r="E116" s="53">
        <v>2</v>
      </c>
      <c r="F116" s="53">
        <v>9</v>
      </c>
      <c r="G116" s="53">
        <v>0</v>
      </c>
      <c r="H116" s="129">
        <v>0</v>
      </c>
      <c r="I116" s="129">
        <v>0</v>
      </c>
    </row>
    <row r="117" spans="1:9" ht="26.25" customHeight="1">
      <c r="A117" s="53">
        <v>644</v>
      </c>
      <c r="B117" s="135" t="s">
        <v>175</v>
      </c>
      <c r="C117" s="135"/>
      <c r="D117" s="53"/>
      <c r="E117" s="53">
        <v>2</v>
      </c>
      <c r="F117" s="53">
        <v>9</v>
      </c>
      <c r="G117" s="53">
        <v>1</v>
      </c>
      <c r="H117" s="129">
        <v>0</v>
      </c>
      <c r="I117" s="129">
        <v>0</v>
      </c>
    </row>
    <row r="118" spans="1:9" ht="27" customHeight="1">
      <c r="A118" s="53">
        <v>645</v>
      </c>
      <c r="B118" s="135" t="s">
        <v>176</v>
      </c>
      <c r="C118" s="135"/>
      <c r="D118" s="53"/>
      <c r="E118" s="53">
        <v>2</v>
      </c>
      <c r="F118" s="53">
        <v>9</v>
      </c>
      <c r="G118" s="53">
        <v>2</v>
      </c>
      <c r="H118" s="129">
        <v>0</v>
      </c>
      <c r="I118" s="129">
        <v>0</v>
      </c>
    </row>
    <row r="119" spans="1:9" ht="27.75" customHeight="1">
      <c r="A119" s="53"/>
      <c r="B119" s="136" t="s">
        <v>637</v>
      </c>
      <c r="C119" s="136"/>
      <c r="D119" s="53"/>
      <c r="E119" s="53">
        <v>2</v>
      </c>
      <c r="F119" s="53">
        <v>9</v>
      </c>
      <c r="G119" s="53">
        <v>3</v>
      </c>
      <c r="H119" s="128">
        <v>0</v>
      </c>
      <c r="I119" s="128">
        <v>0</v>
      </c>
    </row>
    <row r="120" spans="1:9" ht="31.5" customHeight="1">
      <c r="A120" s="53"/>
      <c r="B120" s="136" t="s">
        <v>638</v>
      </c>
      <c r="C120" s="136"/>
      <c r="D120" s="53"/>
      <c r="E120" s="53">
        <v>2</v>
      </c>
      <c r="F120" s="53">
        <v>9</v>
      </c>
      <c r="G120" s="53">
        <v>4</v>
      </c>
      <c r="H120" s="126">
        <f>-H92+H102-H111+H115</f>
        <v>1108274</v>
      </c>
      <c r="I120" s="128">
        <f>(I92-I102+I111-I115)*-1</f>
        <v>1015007</v>
      </c>
    </row>
    <row r="121" spans="1:9" ht="41.25" customHeight="1">
      <c r="A121" s="53" t="s">
        <v>177</v>
      </c>
      <c r="B121" s="135" t="s">
        <v>178</v>
      </c>
      <c r="C121" s="135"/>
      <c r="D121" s="53"/>
      <c r="E121" s="53">
        <v>2</v>
      </c>
      <c r="F121" s="53">
        <v>9</v>
      </c>
      <c r="G121" s="53">
        <v>5</v>
      </c>
      <c r="H121" s="128">
        <v>2337071</v>
      </c>
      <c r="I121" s="128">
        <v>567300</v>
      </c>
    </row>
    <row r="122" spans="1:9" ht="39.75" customHeight="1">
      <c r="A122" s="53" t="s">
        <v>179</v>
      </c>
      <c r="B122" s="135" t="s">
        <v>180</v>
      </c>
      <c r="C122" s="135"/>
      <c r="D122" s="53"/>
      <c r="E122" s="53">
        <v>2</v>
      </c>
      <c r="F122" s="53">
        <v>9</v>
      </c>
      <c r="G122" s="53">
        <v>6</v>
      </c>
      <c r="H122" s="128">
        <v>952757</v>
      </c>
      <c r="I122" s="128">
        <v>498452</v>
      </c>
    </row>
    <row r="123" spans="1:9" ht="54.75" customHeight="1">
      <c r="A123" s="53"/>
      <c r="B123" s="152" t="s">
        <v>181</v>
      </c>
      <c r="C123" s="152"/>
      <c r="D123" s="53"/>
      <c r="E123" s="53"/>
      <c r="F123" s="53"/>
      <c r="G123" s="58"/>
      <c r="H123" s="129"/>
      <c r="I123" s="129"/>
    </row>
    <row r="124" spans="1:9" ht="27.75" customHeight="1">
      <c r="A124" s="142"/>
      <c r="B124" s="143" t="s">
        <v>182</v>
      </c>
      <c r="C124" s="144"/>
      <c r="D124" s="145"/>
      <c r="E124" s="146">
        <v>2</v>
      </c>
      <c r="F124" s="146">
        <v>9</v>
      </c>
      <c r="G124" s="147">
        <v>7</v>
      </c>
      <c r="H124" s="132">
        <f>H64-H65+H89-H90+H119-H120+H121-H122</f>
        <v>11825448</v>
      </c>
      <c r="I124" s="148">
        <f>I64-I65+I89-I90+I119-I120+I121-I122</f>
        <v>11155865</v>
      </c>
    </row>
    <row r="125" spans="1:9" ht="15.75" customHeight="1">
      <c r="A125" s="142"/>
      <c r="B125" s="150" t="s">
        <v>183</v>
      </c>
      <c r="C125" s="151"/>
      <c r="D125" s="145"/>
      <c r="E125" s="146"/>
      <c r="F125" s="146"/>
      <c r="G125" s="147"/>
      <c r="H125" s="133"/>
      <c r="I125" s="149"/>
    </row>
    <row r="126" spans="1:9" ht="27.75" customHeight="1">
      <c r="A126" s="142"/>
      <c r="B126" s="143" t="s">
        <v>184</v>
      </c>
      <c r="C126" s="144"/>
      <c r="D126" s="145"/>
      <c r="E126" s="146">
        <v>2</v>
      </c>
      <c r="F126" s="146">
        <v>9</v>
      </c>
      <c r="G126" s="146">
        <v>8</v>
      </c>
      <c r="H126" s="132"/>
      <c r="I126" s="137">
        <v>0</v>
      </c>
    </row>
    <row r="127" spans="1:9" ht="15.75" customHeight="1">
      <c r="A127" s="142"/>
      <c r="B127" s="139" t="s">
        <v>185</v>
      </c>
      <c r="C127" s="140"/>
      <c r="D127" s="145"/>
      <c r="E127" s="146"/>
      <c r="F127" s="146"/>
      <c r="G127" s="146"/>
      <c r="H127" s="133"/>
      <c r="I127" s="138"/>
    </row>
    <row r="128" spans="1:9" ht="28.5" customHeight="1">
      <c r="A128" s="53"/>
      <c r="B128" s="141" t="s">
        <v>186</v>
      </c>
      <c r="C128" s="141"/>
      <c r="D128" s="53"/>
      <c r="E128" s="53"/>
      <c r="F128" s="53"/>
      <c r="G128" s="58"/>
      <c r="H128" s="129"/>
      <c r="I128" s="129"/>
    </row>
    <row r="129" spans="1:9" ht="17.25" customHeight="1">
      <c r="A129" s="53" t="s">
        <v>187</v>
      </c>
      <c r="B129" s="135" t="s">
        <v>188</v>
      </c>
      <c r="C129" s="135"/>
      <c r="D129" s="53"/>
      <c r="E129" s="53">
        <v>2</v>
      </c>
      <c r="F129" s="53">
        <v>9</v>
      </c>
      <c r="G129" s="53">
        <v>9</v>
      </c>
      <c r="H129" s="128">
        <v>3216392</v>
      </c>
      <c r="I129" s="129">
        <v>0</v>
      </c>
    </row>
    <row r="130" spans="1:9" ht="18.75" customHeight="1">
      <c r="A130" s="53" t="s">
        <v>189</v>
      </c>
      <c r="B130" s="135" t="s">
        <v>190</v>
      </c>
      <c r="C130" s="135"/>
      <c r="D130" s="53"/>
      <c r="E130" s="53">
        <v>3</v>
      </c>
      <c r="F130" s="53">
        <v>0</v>
      </c>
      <c r="G130" s="53">
        <v>0</v>
      </c>
      <c r="H130" s="128">
        <v>0</v>
      </c>
      <c r="I130" s="129">
        <v>0</v>
      </c>
    </row>
    <row r="131" spans="1:9" ht="15" customHeight="1">
      <c r="A131" s="53" t="s">
        <v>189</v>
      </c>
      <c r="B131" s="135" t="s">
        <v>191</v>
      </c>
      <c r="C131" s="135"/>
      <c r="D131" s="53"/>
      <c r="E131" s="53">
        <v>3</v>
      </c>
      <c r="F131" s="53">
        <v>0</v>
      </c>
      <c r="G131" s="53">
        <v>1</v>
      </c>
      <c r="H131" s="128">
        <v>866529</v>
      </c>
      <c r="I131" s="129">
        <v>0</v>
      </c>
    </row>
    <row r="132" spans="1:9" ht="27" customHeight="1">
      <c r="A132" s="53"/>
      <c r="B132" s="135" t="s">
        <v>192</v>
      </c>
      <c r="C132" s="135"/>
      <c r="D132" s="53"/>
      <c r="E132" s="53"/>
      <c r="F132" s="58"/>
      <c r="G132" s="58"/>
      <c r="H132" s="129">
        <v>0</v>
      </c>
      <c r="I132" s="129">
        <v>0</v>
      </c>
    </row>
    <row r="133" spans="1:9" ht="27.75" customHeight="1">
      <c r="A133" s="53"/>
      <c r="B133" s="136" t="s">
        <v>639</v>
      </c>
      <c r="C133" s="136"/>
      <c r="D133" s="53"/>
      <c r="E133" s="53">
        <v>3</v>
      </c>
      <c r="F133" s="53">
        <v>0</v>
      </c>
      <c r="G133" s="53">
        <v>2</v>
      </c>
      <c r="H133" s="126">
        <f>H124-H126-H129-H130+H131</f>
        <v>9475585</v>
      </c>
      <c r="I133" s="126">
        <f>I124-I126-I128-I129-I130+I131</f>
        <v>11155865</v>
      </c>
    </row>
    <row r="134" spans="1:9" ht="27.75" customHeight="1">
      <c r="A134" s="53"/>
      <c r="B134" s="136" t="s">
        <v>640</v>
      </c>
      <c r="C134" s="136"/>
      <c r="D134" s="53"/>
      <c r="E134" s="53">
        <v>3</v>
      </c>
      <c r="F134" s="53">
        <v>0</v>
      </c>
      <c r="G134" s="53">
        <v>3</v>
      </c>
      <c r="H134" s="126"/>
      <c r="I134" s="128">
        <v>0</v>
      </c>
    </row>
    <row r="135" spans="1:9" ht="27" customHeight="1">
      <c r="A135" s="53"/>
      <c r="B135" s="135" t="s">
        <v>193</v>
      </c>
      <c r="C135" s="135"/>
      <c r="D135" s="53"/>
      <c r="E135" s="53"/>
      <c r="F135" s="53"/>
      <c r="G135" s="53"/>
      <c r="H135" s="129"/>
      <c r="I135" s="129"/>
    </row>
    <row r="136" spans="1:9" ht="52.5" customHeight="1">
      <c r="A136" s="53" t="s">
        <v>194</v>
      </c>
      <c r="B136" s="135" t="s">
        <v>195</v>
      </c>
      <c r="C136" s="135"/>
      <c r="D136" s="53"/>
      <c r="E136" s="53">
        <v>3</v>
      </c>
      <c r="F136" s="53">
        <v>0</v>
      </c>
      <c r="G136" s="53">
        <v>4</v>
      </c>
      <c r="H136" s="129">
        <v>0</v>
      </c>
      <c r="I136" s="129">
        <v>0</v>
      </c>
    </row>
    <row r="137" spans="1:9" ht="53.25" customHeight="1">
      <c r="A137" s="53" t="s">
        <v>196</v>
      </c>
      <c r="B137" s="135" t="s">
        <v>197</v>
      </c>
      <c r="C137" s="135"/>
      <c r="D137" s="53"/>
      <c r="E137" s="53">
        <v>3</v>
      </c>
      <c r="F137" s="53">
        <v>0</v>
      </c>
      <c r="G137" s="53">
        <v>5</v>
      </c>
      <c r="H137" s="129">
        <v>0</v>
      </c>
      <c r="I137" s="129">
        <v>0</v>
      </c>
    </row>
    <row r="138" spans="1:9" ht="29.25" customHeight="1">
      <c r="A138" s="53"/>
      <c r="B138" s="136" t="s">
        <v>641</v>
      </c>
      <c r="C138" s="136"/>
      <c r="D138" s="53"/>
      <c r="E138" s="53">
        <v>3</v>
      </c>
      <c r="F138" s="53">
        <v>0</v>
      </c>
      <c r="G138" s="53">
        <v>6</v>
      </c>
      <c r="H138" s="129">
        <v>0</v>
      </c>
      <c r="I138" s="129">
        <v>0</v>
      </c>
    </row>
    <row r="139" spans="1:9" ht="27.75" customHeight="1">
      <c r="A139" s="53"/>
      <c r="B139" s="136" t="s">
        <v>642</v>
      </c>
      <c r="C139" s="136"/>
      <c r="D139" s="53"/>
      <c r="E139" s="53">
        <v>3</v>
      </c>
      <c r="F139" s="53">
        <v>0</v>
      </c>
      <c r="G139" s="53">
        <v>7</v>
      </c>
      <c r="H139" s="129">
        <v>0</v>
      </c>
      <c r="I139" s="129">
        <v>0</v>
      </c>
    </row>
    <row r="140" spans="1:9" ht="20.25" customHeight="1">
      <c r="A140" s="53" t="s">
        <v>198</v>
      </c>
      <c r="B140" s="135" t="s">
        <v>199</v>
      </c>
      <c r="C140" s="135"/>
      <c r="D140" s="53"/>
      <c r="E140" s="53">
        <v>3</v>
      </c>
      <c r="F140" s="53">
        <v>0</v>
      </c>
      <c r="G140" s="53">
        <v>8</v>
      </c>
      <c r="H140" s="129">
        <v>0</v>
      </c>
      <c r="I140" s="129">
        <v>0</v>
      </c>
    </row>
    <row r="141" spans="1:9" ht="30" customHeight="1">
      <c r="A141" s="53"/>
      <c r="B141" s="136" t="s">
        <v>643</v>
      </c>
      <c r="C141" s="136"/>
      <c r="D141" s="53"/>
      <c r="E141" s="53">
        <v>3</v>
      </c>
      <c r="F141" s="53">
        <v>0</v>
      </c>
      <c r="G141" s="53">
        <v>9</v>
      </c>
      <c r="H141" s="129">
        <v>0</v>
      </c>
      <c r="I141" s="129">
        <v>0</v>
      </c>
    </row>
    <row r="142" spans="1:9" ht="28.5" customHeight="1">
      <c r="A142" s="53"/>
      <c r="B142" s="136" t="s">
        <v>644</v>
      </c>
      <c r="C142" s="136"/>
      <c r="D142" s="53"/>
      <c r="E142" s="53">
        <v>3</v>
      </c>
      <c r="F142" s="53">
        <v>1</v>
      </c>
      <c r="G142" s="53">
        <v>0</v>
      </c>
      <c r="H142" s="129">
        <v>0</v>
      </c>
      <c r="I142" s="129">
        <v>0</v>
      </c>
    </row>
    <row r="143" spans="1:9" ht="16.5" customHeight="1">
      <c r="A143" s="53"/>
      <c r="B143" s="135" t="s">
        <v>200</v>
      </c>
      <c r="C143" s="135"/>
      <c r="D143" s="53"/>
      <c r="E143" s="53"/>
      <c r="F143" s="53"/>
      <c r="G143" s="53"/>
      <c r="H143" s="129"/>
      <c r="I143" s="129"/>
    </row>
    <row r="144" spans="1:9" ht="16.5" customHeight="1">
      <c r="A144" s="53"/>
      <c r="B144" s="136" t="s">
        <v>645</v>
      </c>
      <c r="C144" s="136"/>
      <c r="D144" s="53"/>
      <c r="E144" s="53">
        <v>3</v>
      </c>
      <c r="F144" s="53">
        <v>1</v>
      </c>
      <c r="G144" s="53">
        <v>1</v>
      </c>
      <c r="H144" s="126">
        <f>H133-H134+H141-H142</f>
        <v>9475585</v>
      </c>
      <c r="I144" s="126">
        <f>I133-I134+I141-I142</f>
        <v>11155865</v>
      </c>
    </row>
    <row r="145" spans="1:9" ht="26.25" customHeight="1">
      <c r="A145" s="53"/>
      <c r="B145" s="136" t="s">
        <v>646</v>
      </c>
      <c r="C145" s="136"/>
      <c r="D145" s="53"/>
      <c r="E145" s="53">
        <v>3</v>
      </c>
      <c r="F145" s="53">
        <v>1</v>
      </c>
      <c r="G145" s="53">
        <v>2</v>
      </c>
      <c r="H145" s="126"/>
      <c r="I145" s="128">
        <v>0</v>
      </c>
    </row>
    <row r="146" spans="1:9" ht="27" customHeight="1">
      <c r="A146" s="53">
        <v>723</v>
      </c>
      <c r="B146" s="135" t="s">
        <v>201</v>
      </c>
      <c r="C146" s="135"/>
      <c r="D146" s="53"/>
      <c r="E146" s="53">
        <v>3</v>
      </c>
      <c r="F146" s="53">
        <v>1</v>
      </c>
      <c r="G146" s="53">
        <v>3</v>
      </c>
      <c r="H146" s="129">
        <v>0</v>
      </c>
      <c r="I146" s="129">
        <v>0</v>
      </c>
    </row>
    <row r="147" spans="1:9">
      <c r="A147" s="60"/>
      <c r="B147" s="61"/>
      <c r="C147" s="61"/>
      <c r="D147" s="60"/>
      <c r="E147" s="60"/>
      <c r="F147" s="60"/>
      <c r="G147" s="60"/>
      <c r="H147" s="131"/>
      <c r="I147" s="131"/>
    </row>
    <row r="148" spans="1:9" ht="27.75" customHeight="1">
      <c r="A148" s="53"/>
      <c r="B148" s="136" t="s">
        <v>202</v>
      </c>
      <c r="C148" s="136"/>
      <c r="D148" s="53"/>
      <c r="E148" s="53"/>
      <c r="F148" s="53"/>
      <c r="G148" s="53"/>
      <c r="H148" s="129"/>
      <c r="I148" s="129"/>
    </row>
    <row r="149" spans="1:9" ht="26.25" customHeight="1">
      <c r="A149" s="53"/>
      <c r="B149" s="135" t="s">
        <v>203</v>
      </c>
      <c r="C149" s="135"/>
      <c r="D149" s="53"/>
      <c r="E149" s="53">
        <v>3</v>
      </c>
      <c r="F149" s="53">
        <v>1</v>
      </c>
      <c r="G149" s="53">
        <v>4</v>
      </c>
      <c r="H149" s="129">
        <v>0</v>
      </c>
      <c r="I149" s="129">
        <v>0</v>
      </c>
    </row>
    <row r="150" spans="1:9" ht="26.25" customHeight="1">
      <c r="A150" s="53"/>
      <c r="B150" s="135" t="s">
        <v>204</v>
      </c>
      <c r="C150" s="135"/>
      <c r="D150" s="53"/>
      <c r="E150" s="53">
        <v>3</v>
      </c>
      <c r="F150" s="53">
        <v>1</v>
      </c>
      <c r="G150" s="53">
        <v>5</v>
      </c>
      <c r="H150" s="129">
        <v>0</v>
      </c>
      <c r="I150" s="129">
        <v>0</v>
      </c>
    </row>
    <row r="151" spans="1:9" ht="38.25" customHeight="1">
      <c r="A151" s="53"/>
      <c r="B151" s="135" t="s">
        <v>205</v>
      </c>
      <c r="C151" s="135"/>
      <c r="D151" s="53"/>
      <c r="E151" s="53">
        <v>3</v>
      </c>
      <c r="F151" s="53">
        <v>1</v>
      </c>
      <c r="G151" s="53">
        <v>6</v>
      </c>
      <c r="H151" s="129">
        <v>0</v>
      </c>
      <c r="I151" s="129">
        <v>0</v>
      </c>
    </row>
    <row r="152" spans="1:9" ht="29.25" customHeight="1">
      <c r="A152" s="53"/>
      <c r="B152" s="135" t="s">
        <v>206</v>
      </c>
      <c r="C152" s="135"/>
      <c r="D152" s="53"/>
      <c r="E152" s="53">
        <v>3</v>
      </c>
      <c r="F152" s="53">
        <v>1</v>
      </c>
      <c r="G152" s="53">
        <v>7</v>
      </c>
      <c r="H152" s="129">
        <v>0</v>
      </c>
      <c r="I152" s="129">
        <v>0</v>
      </c>
    </row>
    <row r="153" spans="1:9" ht="27.75" customHeight="1">
      <c r="A153" s="53"/>
      <c r="B153" s="135" t="s">
        <v>207</v>
      </c>
      <c r="C153" s="135"/>
      <c r="D153" s="53"/>
      <c r="E153" s="53">
        <v>3</v>
      </c>
      <c r="F153" s="53">
        <v>1</v>
      </c>
      <c r="G153" s="53">
        <v>8</v>
      </c>
      <c r="H153" s="129">
        <v>0</v>
      </c>
      <c r="I153" s="129">
        <v>0</v>
      </c>
    </row>
    <row r="154" spans="1:9" ht="27.75" customHeight="1">
      <c r="A154" s="53"/>
      <c r="B154" s="135" t="s">
        <v>208</v>
      </c>
      <c r="C154" s="135"/>
      <c r="D154" s="53"/>
      <c r="E154" s="53">
        <v>3</v>
      </c>
      <c r="F154" s="53">
        <v>1</v>
      </c>
      <c r="G154" s="53">
        <v>9</v>
      </c>
      <c r="H154" s="129">
        <v>0</v>
      </c>
      <c r="I154" s="129">
        <v>0</v>
      </c>
    </row>
    <row r="155" spans="1:9" ht="27.75" customHeight="1">
      <c r="A155" s="53"/>
      <c r="B155" s="135" t="s">
        <v>209</v>
      </c>
      <c r="C155" s="135"/>
      <c r="D155" s="53"/>
      <c r="E155" s="53">
        <v>3</v>
      </c>
      <c r="F155" s="53">
        <v>2</v>
      </c>
      <c r="G155" s="53">
        <v>0</v>
      </c>
      <c r="H155" s="129">
        <v>0</v>
      </c>
      <c r="I155" s="129">
        <v>0</v>
      </c>
    </row>
    <row r="156" spans="1:9" ht="31.5" customHeight="1">
      <c r="A156" s="53"/>
      <c r="B156" s="135" t="s">
        <v>210</v>
      </c>
      <c r="C156" s="135"/>
      <c r="D156" s="53"/>
      <c r="E156" s="53">
        <v>3</v>
      </c>
      <c r="F156" s="53">
        <v>2</v>
      </c>
      <c r="G156" s="53">
        <v>1</v>
      </c>
      <c r="H156" s="129">
        <v>0</v>
      </c>
      <c r="I156" s="129">
        <v>0</v>
      </c>
    </row>
    <row r="157" spans="1:9" ht="39.75" customHeight="1">
      <c r="A157" s="53"/>
      <c r="B157" s="135" t="s">
        <v>211</v>
      </c>
      <c r="C157" s="135"/>
      <c r="D157" s="53"/>
      <c r="E157" s="53">
        <v>3</v>
      </c>
      <c r="F157" s="53">
        <v>2</v>
      </c>
      <c r="G157" s="53">
        <v>2</v>
      </c>
      <c r="H157" s="129">
        <v>0</v>
      </c>
      <c r="I157" s="129">
        <v>0</v>
      </c>
    </row>
    <row r="158" spans="1:9" ht="29.25" customHeight="1">
      <c r="A158" s="53"/>
      <c r="B158" s="135" t="s">
        <v>212</v>
      </c>
      <c r="C158" s="135"/>
      <c r="D158" s="53"/>
      <c r="E158" s="53">
        <v>3</v>
      </c>
      <c r="F158" s="53">
        <v>2</v>
      </c>
      <c r="G158" s="53">
        <v>3</v>
      </c>
      <c r="H158" s="129">
        <v>0</v>
      </c>
      <c r="I158" s="129">
        <v>0</v>
      </c>
    </row>
    <row r="159" spans="1:9" ht="28.5" customHeight="1">
      <c r="A159" s="53"/>
      <c r="B159" s="135" t="s">
        <v>213</v>
      </c>
      <c r="C159" s="135"/>
      <c r="D159" s="53"/>
      <c r="E159" s="53">
        <v>3</v>
      </c>
      <c r="F159" s="53">
        <v>2</v>
      </c>
      <c r="G159" s="53">
        <v>4</v>
      </c>
      <c r="H159" s="129">
        <v>0</v>
      </c>
      <c r="I159" s="129">
        <v>0</v>
      </c>
    </row>
    <row r="160" spans="1:9" ht="28.5" customHeight="1">
      <c r="A160" s="53"/>
      <c r="B160" s="135" t="s">
        <v>214</v>
      </c>
      <c r="C160" s="135"/>
      <c r="D160" s="53"/>
      <c r="E160" s="53">
        <v>3</v>
      </c>
      <c r="F160" s="53">
        <v>2</v>
      </c>
      <c r="G160" s="53">
        <v>5</v>
      </c>
      <c r="H160" s="129">
        <v>0</v>
      </c>
      <c r="I160" s="129">
        <v>0</v>
      </c>
    </row>
    <row r="161" spans="1:9" ht="27.75" customHeight="1">
      <c r="A161" s="53"/>
      <c r="B161" s="135" t="s">
        <v>215</v>
      </c>
      <c r="C161" s="135"/>
      <c r="D161" s="53"/>
      <c r="E161" s="53">
        <v>3</v>
      </c>
      <c r="F161" s="53">
        <v>2</v>
      </c>
      <c r="G161" s="53">
        <v>6</v>
      </c>
      <c r="H161" s="129">
        <v>0</v>
      </c>
      <c r="I161" s="129">
        <v>0</v>
      </c>
    </row>
    <row r="162" spans="1:9" ht="29.25" customHeight="1">
      <c r="A162" s="53"/>
      <c r="B162" s="136" t="s">
        <v>647</v>
      </c>
      <c r="C162" s="136"/>
      <c r="D162" s="53"/>
      <c r="E162" s="53">
        <v>3</v>
      </c>
      <c r="F162" s="53">
        <v>2</v>
      </c>
      <c r="G162" s="53">
        <v>7</v>
      </c>
      <c r="H162" s="129">
        <v>0</v>
      </c>
      <c r="I162" s="129">
        <v>0</v>
      </c>
    </row>
    <row r="163" spans="1:9" ht="29.25" customHeight="1">
      <c r="A163" s="53"/>
      <c r="B163" s="136" t="s">
        <v>648</v>
      </c>
      <c r="C163" s="136"/>
      <c r="D163" s="53"/>
      <c r="E163" s="53">
        <v>3</v>
      </c>
      <c r="F163" s="53">
        <v>2</v>
      </c>
      <c r="G163" s="53">
        <v>8</v>
      </c>
      <c r="H163" s="129">
        <v>0</v>
      </c>
      <c r="I163" s="129">
        <v>0</v>
      </c>
    </row>
    <row r="164" spans="1:9" ht="27.75" customHeight="1">
      <c r="A164" s="53" t="s">
        <v>216</v>
      </c>
      <c r="B164" s="135" t="s">
        <v>217</v>
      </c>
      <c r="C164" s="135"/>
      <c r="D164" s="53"/>
      <c r="E164" s="53">
        <v>3</v>
      </c>
      <c r="F164" s="53">
        <v>2</v>
      </c>
      <c r="G164" s="53">
        <v>9</v>
      </c>
      <c r="H164" s="129">
        <v>0</v>
      </c>
      <c r="I164" s="129">
        <v>0</v>
      </c>
    </row>
    <row r="165" spans="1:9" ht="33" customHeight="1">
      <c r="A165" s="53"/>
      <c r="B165" s="136" t="s">
        <v>649</v>
      </c>
      <c r="C165" s="136"/>
      <c r="D165" s="53"/>
      <c r="E165" s="53">
        <v>3</v>
      </c>
      <c r="F165" s="53">
        <v>3</v>
      </c>
      <c r="G165" s="53">
        <v>0</v>
      </c>
      <c r="H165" s="129">
        <v>0</v>
      </c>
      <c r="I165" s="129">
        <v>0</v>
      </c>
    </row>
    <row r="166" spans="1:9" ht="27.75" customHeight="1">
      <c r="A166" s="53"/>
      <c r="B166" s="136" t="s">
        <v>650</v>
      </c>
      <c r="C166" s="136"/>
      <c r="D166" s="53"/>
      <c r="E166" s="53">
        <v>3</v>
      </c>
      <c r="F166" s="53">
        <v>3</v>
      </c>
      <c r="G166" s="53">
        <v>1</v>
      </c>
      <c r="H166" s="129">
        <v>0</v>
      </c>
      <c r="I166" s="129">
        <v>0</v>
      </c>
    </row>
    <row r="167" spans="1:9">
      <c r="A167" s="60"/>
      <c r="B167" s="61"/>
      <c r="C167" s="61"/>
      <c r="D167" s="60"/>
      <c r="E167" s="60"/>
      <c r="F167" s="60"/>
      <c r="G167" s="60"/>
      <c r="H167" s="131"/>
      <c r="I167" s="131"/>
    </row>
    <row r="168" spans="1:9" ht="27.75" customHeight="1">
      <c r="A168" s="53"/>
      <c r="B168" s="136" t="s">
        <v>651</v>
      </c>
      <c r="C168" s="136"/>
      <c r="D168" s="53"/>
      <c r="E168" s="53">
        <v>3</v>
      </c>
      <c r="F168" s="53">
        <v>3</v>
      </c>
      <c r="G168" s="53">
        <v>2</v>
      </c>
      <c r="H168" s="126">
        <f>H144-H145+H165-H166</f>
        <v>9475585</v>
      </c>
      <c r="I168" s="126">
        <f>I144-I145+I165-I166</f>
        <v>11155865</v>
      </c>
    </row>
    <row r="169" spans="1:9" ht="28.5" customHeight="1">
      <c r="A169" s="53"/>
      <c r="B169" s="136" t="s">
        <v>652</v>
      </c>
      <c r="C169" s="136"/>
      <c r="D169" s="53"/>
      <c r="E169" s="53">
        <v>3</v>
      </c>
      <c r="F169" s="53">
        <v>3</v>
      </c>
      <c r="G169" s="53">
        <v>3</v>
      </c>
      <c r="H169" s="126"/>
      <c r="I169" s="62"/>
    </row>
    <row r="170" spans="1:9" ht="12.75" customHeight="1">
      <c r="A170" s="60"/>
      <c r="B170" s="61"/>
      <c r="C170" s="61"/>
      <c r="D170" s="60"/>
      <c r="E170" s="60"/>
      <c r="F170" s="60"/>
      <c r="G170" s="60"/>
      <c r="H170" s="131"/>
      <c r="I170" s="131"/>
    </row>
    <row r="171" spans="1:9" ht="27.75" customHeight="1">
      <c r="A171" s="53"/>
      <c r="B171" s="135" t="s">
        <v>218</v>
      </c>
      <c r="C171" s="135"/>
      <c r="D171" s="53"/>
      <c r="E171" s="53">
        <v>3</v>
      </c>
      <c r="F171" s="53">
        <v>3</v>
      </c>
      <c r="G171" s="53">
        <v>4</v>
      </c>
      <c r="H171" s="128">
        <f>H144</f>
        <v>9475585</v>
      </c>
      <c r="I171" s="128">
        <f>I144</f>
        <v>11155865</v>
      </c>
    </row>
    <row r="172" spans="1:9" ht="12.75" customHeight="1">
      <c r="A172" s="53"/>
      <c r="B172" s="135" t="s">
        <v>219</v>
      </c>
      <c r="C172" s="135"/>
      <c r="D172" s="53"/>
      <c r="E172" s="53">
        <v>3</v>
      </c>
      <c r="F172" s="53">
        <v>3</v>
      </c>
      <c r="G172" s="53">
        <v>5</v>
      </c>
      <c r="H172" s="128">
        <f>H171</f>
        <v>9475585</v>
      </c>
      <c r="I172" s="128">
        <f>I171</f>
        <v>11155865</v>
      </c>
    </row>
    <row r="173" spans="1:9" ht="18.75" customHeight="1">
      <c r="A173" s="53"/>
      <c r="B173" s="135" t="s">
        <v>220</v>
      </c>
      <c r="C173" s="135"/>
      <c r="D173" s="53"/>
      <c r="E173" s="53">
        <v>3</v>
      </c>
      <c r="F173" s="53">
        <v>3</v>
      </c>
      <c r="G173" s="53">
        <v>6</v>
      </c>
      <c r="H173" s="129"/>
      <c r="I173" s="129"/>
    </row>
    <row r="174" spans="1:9" ht="30.75" customHeight="1">
      <c r="A174" s="53"/>
      <c r="B174" s="135" t="s">
        <v>221</v>
      </c>
      <c r="C174" s="135"/>
      <c r="D174" s="53"/>
      <c r="E174" s="53">
        <v>3</v>
      </c>
      <c r="F174" s="53">
        <v>3</v>
      </c>
      <c r="G174" s="53">
        <v>7</v>
      </c>
      <c r="H174" s="128">
        <f>H168</f>
        <v>9475585</v>
      </c>
      <c r="I174" s="128">
        <f>I168</f>
        <v>11155865</v>
      </c>
    </row>
    <row r="175" spans="1:9">
      <c r="A175" s="53"/>
      <c r="B175" s="135" t="s">
        <v>219</v>
      </c>
      <c r="C175" s="135"/>
      <c r="D175" s="53"/>
      <c r="E175" s="53">
        <v>3</v>
      </c>
      <c r="F175" s="53">
        <v>3</v>
      </c>
      <c r="G175" s="53">
        <v>8</v>
      </c>
      <c r="H175" s="128">
        <f>H171</f>
        <v>9475585</v>
      </c>
      <c r="I175" s="128">
        <f>I171</f>
        <v>11155865</v>
      </c>
    </row>
    <row r="176" spans="1:9">
      <c r="A176" s="53"/>
      <c r="B176" s="135" t="s">
        <v>220</v>
      </c>
      <c r="C176" s="135"/>
      <c r="D176" s="53"/>
      <c r="E176" s="53">
        <v>3</v>
      </c>
      <c r="F176" s="53">
        <v>3</v>
      </c>
      <c r="G176" s="53">
        <v>9</v>
      </c>
      <c r="H176" s="129"/>
      <c r="I176" s="129"/>
    </row>
    <row r="177" spans="1:9">
      <c r="A177" s="53"/>
      <c r="B177" s="135" t="s">
        <v>222</v>
      </c>
      <c r="C177" s="135"/>
      <c r="D177" s="53"/>
      <c r="E177" s="53">
        <v>3</v>
      </c>
      <c r="F177" s="53">
        <v>4</v>
      </c>
      <c r="G177" s="53">
        <v>0</v>
      </c>
      <c r="H177" s="129"/>
      <c r="I177" s="129"/>
    </row>
    <row r="178" spans="1:9" ht="12.75" customHeight="1">
      <c r="A178" s="53"/>
      <c r="B178" s="135" t="s">
        <v>223</v>
      </c>
      <c r="C178" s="135"/>
      <c r="D178" s="53"/>
      <c r="E178" s="53">
        <v>3</v>
      </c>
      <c r="F178" s="53">
        <v>4</v>
      </c>
      <c r="G178" s="53">
        <v>1</v>
      </c>
      <c r="H178" s="129"/>
      <c r="I178" s="129"/>
    </row>
    <row r="179" spans="1:9" ht="12.75" customHeight="1">
      <c r="A179" s="53"/>
      <c r="B179" s="135" t="s">
        <v>224</v>
      </c>
      <c r="C179" s="135"/>
      <c r="D179" s="53"/>
      <c r="E179" s="53">
        <v>3</v>
      </c>
      <c r="F179" s="53">
        <v>4</v>
      </c>
      <c r="G179" s="53">
        <v>2</v>
      </c>
      <c r="H179" s="129"/>
      <c r="I179" s="129"/>
    </row>
    <row r="180" spans="1:9" ht="12.75" customHeight="1">
      <c r="A180" s="60"/>
      <c r="B180" s="61"/>
      <c r="C180" s="61"/>
      <c r="D180" s="60"/>
      <c r="E180" s="60"/>
      <c r="F180" s="60"/>
      <c r="G180" s="60"/>
      <c r="H180" s="131"/>
      <c r="I180" s="131"/>
    </row>
    <row r="181" spans="1:9" ht="12.75" customHeight="1">
      <c r="A181" s="53"/>
      <c r="B181" s="135" t="s">
        <v>225</v>
      </c>
      <c r="C181" s="135"/>
      <c r="D181" s="53"/>
      <c r="E181" s="53"/>
      <c r="F181" s="53"/>
      <c r="G181" s="53"/>
      <c r="H181" s="129"/>
      <c r="I181" s="129"/>
    </row>
    <row r="182" spans="1:9" ht="14.25" customHeight="1">
      <c r="A182" s="53"/>
      <c r="B182" s="135" t="s">
        <v>226</v>
      </c>
      <c r="C182" s="135"/>
      <c r="D182" s="53"/>
      <c r="E182" s="53">
        <v>3</v>
      </c>
      <c r="F182" s="53">
        <v>4</v>
      </c>
      <c r="G182" s="53">
        <v>3</v>
      </c>
      <c r="H182" s="129">
        <v>690</v>
      </c>
      <c r="I182" s="129">
        <v>679</v>
      </c>
    </row>
    <row r="183" spans="1:9" ht="16.5" customHeight="1">
      <c r="A183" s="53"/>
      <c r="B183" s="135" t="s">
        <v>227</v>
      </c>
      <c r="C183" s="135"/>
      <c r="D183" s="53"/>
      <c r="E183" s="53">
        <v>3</v>
      </c>
      <c r="F183" s="53">
        <v>4</v>
      </c>
      <c r="G183" s="53">
        <v>4</v>
      </c>
      <c r="H183" s="129">
        <v>690</v>
      </c>
      <c r="I183" s="129">
        <v>679</v>
      </c>
    </row>
    <row r="186" spans="1:9">
      <c r="A186" s="134" t="s">
        <v>228</v>
      </c>
      <c r="B186" s="134"/>
      <c r="D186" s="45"/>
      <c r="E186" s="45"/>
      <c r="F186" s="45"/>
      <c r="G186" s="45"/>
      <c r="I186" s="130" t="s">
        <v>229</v>
      </c>
    </row>
    <row r="187" spans="1:9">
      <c r="A187" s="134" t="s">
        <v>658</v>
      </c>
      <c r="B187" s="134"/>
      <c r="D187" s="45"/>
      <c r="E187" s="45"/>
      <c r="F187" s="45"/>
      <c r="G187" s="45"/>
      <c r="H187" s="130" t="s">
        <v>230</v>
      </c>
      <c r="I187" s="130" t="s">
        <v>54</v>
      </c>
    </row>
  </sheetData>
  <mergeCells count="205"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I124:I125"/>
    <mergeCell ref="B125:C125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A126:A127"/>
    <mergeCell ref="B126:C126"/>
    <mergeCell ref="D126:D127"/>
    <mergeCell ref="E126:E127"/>
    <mergeCell ref="F126:F127"/>
    <mergeCell ref="G126:G127"/>
    <mergeCell ref="H126:H127"/>
    <mergeCell ref="E124:E125"/>
    <mergeCell ref="F124:F125"/>
    <mergeCell ref="G124:G125"/>
    <mergeCell ref="H124:H125"/>
    <mergeCell ref="B132:C132"/>
    <mergeCell ref="B133:C133"/>
    <mergeCell ref="B134:C134"/>
    <mergeCell ref="B135:C135"/>
    <mergeCell ref="B136:C136"/>
    <mergeCell ref="B137:C137"/>
    <mergeCell ref="I126:I127"/>
    <mergeCell ref="B127:C127"/>
    <mergeCell ref="B128:C128"/>
    <mergeCell ref="B129:C129"/>
    <mergeCell ref="B130:C130"/>
    <mergeCell ref="B131:C131"/>
    <mergeCell ref="B144:C144"/>
    <mergeCell ref="B145:C145"/>
    <mergeCell ref="B146:C146"/>
    <mergeCell ref="B148:C148"/>
    <mergeCell ref="B149:C149"/>
    <mergeCell ref="B150:C150"/>
    <mergeCell ref="B138:C138"/>
    <mergeCell ref="B139:C139"/>
    <mergeCell ref="B140:C140"/>
    <mergeCell ref="B141:C141"/>
    <mergeCell ref="B142:C142"/>
    <mergeCell ref="B143:C143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M75:M76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3:C163"/>
    <mergeCell ref="B164:C164"/>
    <mergeCell ref="B165:C165"/>
    <mergeCell ref="B166:C166"/>
    <mergeCell ref="B168:C168"/>
    <mergeCell ref="B169:C169"/>
    <mergeCell ref="B157:C157"/>
    <mergeCell ref="B158:C158"/>
    <mergeCell ref="B159:C159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topLeftCell="B38" zoomScaleNormal="100" workbookViewId="0">
      <selection activeCell="B163" sqref="B163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1" width="9.140625" style="38"/>
    <col min="12" max="12" width="13.5703125" style="38" bestFit="1" customWidth="1"/>
    <col min="13" max="16" width="9.140625" style="38"/>
    <col min="17" max="17" width="15.28515625" style="38" customWidth="1"/>
    <col min="18" max="16384" width="9.140625" style="38"/>
  </cols>
  <sheetData>
    <row r="1" spans="1:10" ht="13.5">
      <c r="A1" s="38" t="s">
        <v>216</v>
      </c>
      <c r="J1" s="39" t="s">
        <v>1</v>
      </c>
    </row>
    <row r="2" spans="1:10" ht="13.5">
      <c r="A2" s="42"/>
      <c r="B2" s="40"/>
      <c r="J2" s="64" t="s">
        <v>231</v>
      </c>
    </row>
    <row r="3" spans="1:10">
      <c r="A3" s="41" t="s">
        <v>56</v>
      </c>
      <c r="B3" s="227" t="s">
        <v>57</v>
      </c>
      <c r="C3" s="227"/>
      <c r="D3" s="227"/>
      <c r="E3" s="227"/>
      <c r="F3" s="227"/>
      <c r="G3" s="227"/>
      <c r="H3" s="227"/>
      <c r="I3" s="227"/>
      <c r="J3" s="227"/>
    </row>
    <row r="4" spans="1:10">
      <c r="A4" s="41" t="s">
        <v>58</v>
      </c>
      <c r="B4" s="227" t="s">
        <v>10</v>
      </c>
      <c r="C4" s="227"/>
      <c r="D4" s="227"/>
      <c r="E4" s="227"/>
      <c r="F4" s="227"/>
      <c r="G4" s="227"/>
      <c r="H4" s="227"/>
      <c r="I4" s="227"/>
      <c r="J4" s="227"/>
    </row>
    <row r="5" spans="1:10">
      <c r="A5" s="41" t="s">
        <v>59</v>
      </c>
      <c r="B5" s="227" t="s">
        <v>60</v>
      </c>
      <c r="C5" s="227"/>
      <c r="D5" s="227"/>
      <c r="E5" s="227"/>
      <c r="F5" s="227"/>
      <c r="G5" s="227"/>
      <c r="H5" s="227"/>
      <c r="I5" s="227"/>
      <c r="J5" s="227"/>
    </row>
    <row r="6" spans="1:10">
      <c r="A6" s="41" t="s">
        <v>61</v>
      </c>
      <c r="B6" s="228" t="s">
        <v>62</v>
      </c>
      <c r="C6" s="228"/>
      <c r="D6" s="228"/>
      <c r="E6" s="228"/>
      <c r="F6" s="228"/>
      <c r="G6" s="228"/>
      <c r="H6" s="228"/>
      <c r="I6" s="228"/>
      <c r="J6" s="228"/>
    </row>
    <row r="7" spans="1:10">
      <c r="A7" s="41" t="s">
        <v>63</v>
      </c>
      <c r="B7" s="228" t="s">
        <v>62</v>
      </c>
      <c r="C7" s="228"/>
      <c r="D7" s="228"/>
      <c r="E7" s="228"/>
      <c r="F7" s="228"/>
      <c r="G7" s="228"/>
      <c r="H7" s="228"/>
      <c r="I7" s="228"/>
      <c r="J7" s="228"/>
    </row>
    <row r="8" spans="1:10">
      <c r="A8" s="42"/>
      <c r="B8" s="121"/>
      <c r="C8" s="121"/>
      <c r="D8" s="121"/>
      <c r="E8" s="121"/>
      <c r="F8" s="121"/>
      <c r="G8" s="121"/>
      <c r="H8" s="218"/>
      <c r="I8" s="218"/>
    </row>
    <row r="9" spans="1:10">
      <c r="B9" s="121"/>
      <c r="C9" s="121"/>
      <c r="D9" s="121"/>
      <c r="E9" s="121"/>
      <c r="F9" s="121"/>
      <c r="G9" s="121"/>
      <c r="H9" s="218"/>
      <c r="I9" s="218"/>
    </row>
    <row r="11" spans="1:10" ht="14.25" thickBot="1">
      <c r="A11" s="219" t="s">
        <v>232</v>
      </c>
      <c r="B11" s="219"/>
      <c r="C11" s="219"/>
      <c r="D11" s="219"/>
      <c r="E11" s="219"/>
      <c r="F11" s="219"/>
      <c r="G11" s="219"/>
      <c r="H11" s="219"/>
      <c r="I11" s="219"/>
      <c r="J11" s="219"/>
    </row>
    <row r="12" spans="1:10" ht="12.75" customHeight="1" thickTop="1">
      <c r="A12" s="220" t="s">
        <v>659</v>
      </c>
      <c r="B12" s="220"/>
      <c r="C12" s="220"/>
      <c r="D12" s="220"/>
      <c r="E12" s="220"/>
      <c r="F12" s="220"/>
      <c r="G12" s="220"/>
      <c r="H12" s="220"/>
      <c r="I12" s="220"/>
      <c r="J12" s="220"/>
    </row>
    <row r="13" spans="1:10">
      <c r="J13" s="38" t="s">
        <v>233</v>
      </c>
    </row>
    <row r="14" spans="1:10" ht="12.75" customHeight="1">
      <c r="A14" s="154" t="s">
        <v>234</v>
      </c>
      <c r="B14" s="158" t="s">
        <v>67</v>
      </c>
      <c r="C14" s="154" t="s">
        <v>68</v>
      </c>
      <c r="D14" s="165" t="s">
        <v>69</v>
      </c>
      <c r="E14" s="225"/>
      <c r="F14" s="226"/>
      <c r="G14" s="165" t="s">
        <v>235</v>
      </c>
      <c r="H14" s="165"/>
      <c r="I14" s="165"/>
      <c r="J14" s="65" t="s">
        <v>235</v>
      </c>
    </row>
    <row r="15" spans="1:10" ht="12.75" customHeight="1">
      <c r="A15" s="155"/>
      <c r="B15" s="160"/>
      <c r="C15" s="223"/>
      <c r="D15" s="172" t="s">
        <v>71</v>
      </c>
      <c r="E15" s="206"/>
      <c r="F15" s="207"/>
      <c r="G15" s="172" t="s">
        <v>236</v>
      </c>
      <c r="H15" s="172"/>
      <c r="I15" s="172"/>
      <c r="J15" s="66" t="s">
        <v>237</v>
      </c>
    </row>
    <row r="16" spans="1:10" ht="12.75" customHeight="1">
      <c r="A16" s="221"/>
      <c r="B16" s="160"/>
      <c r="C16" s="223"/>
      <c r="D16" s="175"/>
      <c r="E16" s="206"/>
      <c r="F16" s="207"/>
      <c r="G16" s="175"/>
      <c r="H16" s="175"/>
      <c r="I16" s="175"/>
      <c r="J16" s="66" t="s">
        <v>238</v>
      </c>
    </row>
    <row r="17" spans="1:12" ht="12.75" customHeight="1">
      <c r="A17" s="221"/>
      <c r="B17" s="160"/>
      <c r="C17" s="223"/>
      <c r="D17" s="175"/>
      <c r="E17" s="206"/>
      <c r="F17" s="207"/>
      <c r="G17" s="178"/>
      <c r="H17" s="178"/>
      <c r="I17" s="178"/>
      <c r="J17" s="67"/>
    </row>
    <row r="18" spans="1:12" ht="25.5">
      <c r="A18" s="222"/>
      <c r="B18" s="162"/>
      <c r="C18" s="224"/>
      <c r="D18" s="178"/>
      <c r="E18" s="208"/>
      <c r="F18" s="209"/>
      <c r="G18" s="68" t="s">
        <v>239</v>
      </c>
      <c r="H18" s="115" t="s">
        <v>240</v>
      </c>
      <c r="I18" s="115" t="s">
        <v>241</v>
      </c>
      <c r="J18" s="69"/>
    </row>
    <row r="19" spans="1:12" ht="13.5">
      <c r="A19" s="117">
        <v>1</v>
      </c>
      <c r="B19" s="115">
        <v>2</v>
      </c>
      <c r="C19" s="115">
        <v>3</v>
      </c>
      <c r="D19" s="184">
        <v>4</v>
      </c>
      <c r="E19" s="184"/>
      <c r="F19" s="184"/>
      <c r="G19" s="117">
        <v>5</v>
      </c>
      <c r="H19" s="117">
        <v>6</v>
      </c>
      <c r="I19" s="117">
        <v>7</v>
      </c>
      <c r="J19" s="70">
        <v>8</v>
      </c>
    </row>
    <row r="20" spans="1:12" ht="13.5">
      <c r="A20" s="117"/>
      <c r="B20" s="116" t="s">
        <v>242</v>
      </c>
      <c r="C20" s="117"/>
      <c r="D20" s="146"/>
      <c r="E20" s="146"/>
      <c r="F20" s="146"/>
      <c r="G20" s="54"/>
      <c r="H20" s="54"/>
      <c r="I20" s="54"/>
      <c r="J20" s="54"/>
    </row>
    <row r="21" spans="1:12" ht="27" customHeight="1">
      <c r="A21" s="117"/>
      <c r="B21" s="116" t="s">
        <v>243</v>
      </c>
      <c r="C21" s="117" t="s">
        <v>244</v>
      </c>
      <c r="D21" s="117">
        <v>0</v>
      </c>
      <c r="E21" s="117">
        <v>0</v>
      </c>
      <c r="F21" s="117">
        <v>1</v>
      </c>
      <c r="G21" s="71">
        <f>G22+G28+G34+G35+G40+G41+G50+G53</f>
        <v>229552695.30000001</v>
      </c>
      <c r="H21" s="71">
        <f>H22+H28+H34+H35+H40+H41+H50+H53</f>
        <v>115229077</v>
      </c>
      <c r="I21" s="71">
        <f>I22+I28+I34+I35+I40+I41+I50+I53</f>
        <v>114323618</v>
      </c>
      <c r="J21" s="71">
        <f>J22+J28+J34+J35+J40+J41+J50+J53</f>
        <v>108934525</v>
      </c>
      <c r="L21" s="123"/>
    </row>
    <row r="22" spans="1:12" ht="12.75" customHeight="1">
      <c r="A22" s="72" t="s">
        <v>245</v>
      </c>
      <c r="B22" s="116" t="s">
        <v>246</v>
      </c>
      <c r="C22" s="117"/>
      <c r="D22" s="117">
        <v>0</v>
      </c>
      <c r="E22" s="117">
        <v>0</v>
      </c>
      <c r="F22" s="117">
        <v>2</v>
      </c>
      <c r="G22" s="71">
        <f>G23+G24+G25+G26+G27</f>
        <v>29528339</v>
      </c>
      <c r="H22" s="71">
        <f>H23+H24+H25+H26+H27</f>
        <v>10124460</v>
      </c>
      <c r="I22" s="71">
        <f>I23+I24+I25+I26+I27</f>
        <v>19403879</v>
      </c>
      <c r="J22" s="71">
        <f>J23+J24+J25+J26+J27</f>
        <v>8173581</v>
      </c>
      <c r="L22" s="107"/>
    </row>
    <row r="23" spans="1:12" ht="12.75" customHeight="1">
      <c r="A23" s="72" t="s">
        <v>247</v>
      </c>
      <c r="B23" s="118" t="s">
        <v>248</v>
      </c>
      <c r="C23" s="117"/>
      <c r="D23" s="117">
        <v>0</v>
      </c>
      <c r="E23" s="117">
        <v>0</v>
      </c>
      <c r="F23" s="117">
        <v>3</v>
      </c>
      <c r="G23" s="73">
        <v>0</v>
      </c>
      <c r="H23" s="73">
        <v>0</v>
      </c>
      <c r="I23" s="73">
        <v>0</v>
      </c>
      <c r="J23" s="73">
        <v>0</v>
      </c>
      <c r="L23" s="107"/>
    </row>
    <row r="24" spans="1:12" ht="12.75" customHeight="1">
      <c r="A24" s="72" t="s">
        <v>249</v>
      </c>
      <c r="B24" s="118" t="s">
        <v>250</v>
      </c>
      <c r="C24" s="117"/>
      <c r="D24" s="117">
        <v>0</v>
      </c>
      <c r="E24" s="117">
        <v>0</v>
      </c>
      <c r="F24" s="117">
        <v>4</v>
      </c>
      <c r="G24" s="73">
        <v>8317785</v>
      </c>
      <c r="H24" s="73">
        <v>6495702</v>
      </c>
      <c r="I24" s="73">
        <v>1822083</v>
      </c>
      <c r="J24" s="73">
        <v>1438244</v>
      </c>
      <c r="L24" s="107"/>
    </row>
    <row r="25" spans="1:12" ht="12.75" customHeight="1">
      <c r="A25" s="72" t="s">
        <v>251</v>
      </c>
      <c r="B25" s="118" t="s">
        <v>252</v>
      </c>
      <c r="C25" s="117"/>
      <c r="D25" s="117">
        <v>0</v>
      </c>
      <c r="E25" s="117">
        <v>0</v>
      </c>
      <c r="F25" s="117">
        <v>5</v>
      </c>
      <c r="G25" s="73">
        <v>0</v>
      </c>
      <c r="H25" s="73">
        <v>0</v>
      </c>
      <c r="I25" s="73">
        <v>0</v>
      </c>
      <c r="J25" s="73">
        <v>0</v>
      </c>
      <c r="L25" s="107"/>
    </row>
    <row r="26" spans="1:12" ht="12.75" customHeight="1">
      <c r="A26" s="117" t="s">
        <v>253</v>
      </c>
      <c r="B26" s="118" t="s">
        <v>254</v>
      </c>
      <c r="C26" s="117"/>
      <c r="D26" s="117">
        <v>0</v>
      </c>
      <c r="E26" s="117">
        <v>0</v>
      </c>
      <c r="F26" s="117">
        <v>6</v>
      </c>
      <c r="G26" s="107">
        <v>4749377</v>
      </c>
      <c r="H26" s="73">
        <v>3628758</v>
      </c>
      <c r="I26" s="73">
        <v>1120619</v>
      </c>
      <c r="J26" s="73">
        <v>991091</v>
      </c>
      <c r="L26" s="107"/>
    </row>
    <row r="27" spans="1:12" ht="12.75" customHeight="1">
      <c r="A27" s="117" t="s">
        <v>255</v>
      </c>
      <c r="B27" s="118" t="s">
        <v>256</v>
      </c>
      <c r="C27" s="117"/>
      <c r="D27" s="117">
        <v>0</v>
      </c>
      <c r="E27" s="117">
        <v>0</v>
      </c>
      <c r="F27" s="117">
        <v>7</v>
      </c>
      <c r="G27" s="73">
        <v>16461177</v>
      </c>
      <c r="H27" s="73">
        <v>0</v>
      </c>
      <c r="I27" s="73">
        <v>16461177</v>
      </c>
      <c r="J27" s="73">
        <v>5744246</v>
      </c>
    </row>
    <row r="28" spans="1:12" ht="12.75" customHeight="1">
      <c r="A28" s="72" t="s">
        <v>257</v>
      </c>
      <c r="B28" s="116" t="s">
        <v>258</v>
      </c>
      <c r="C28" s="117"/>
      <c r="D28" s="117">
        <v>0</v>
      </c>
      <c r="E28" s="117">
        <v>0</v>
      </c>
      <c r="F28" s="117">
        <v>8</v>
      </c>
      <c r="G28" s="71">
        <f>G29+G30+G31+G32+G33</f>
        <v>196397341</v>
      </c>
      <c r="H28" s="71">
        <f>H29+H30+H31+H32+H33</f>
        <v>104797405</v>
      </c>
      <c r="I28" s="71">
        <f>I29+I30+I31+I32+I33</f>
        <v>91599936</v>
      </c>
      <c r="J28" s="71">
        <f>J29+J30+J31+J32+J33</f>
        <v>97944558</v>
      </c>
      <c r="L28" s="107"/>
    </row>
    <row r="29" spans="1:12" ht="12.75" customHeight="1">
      <c r="A29" s="72" t="s">
        <v>259</v>
      </c>
      <c r="B29" s="118" t="s">
        <v>260</v>
      </c>
      <c r="C29" s="117"/>
      <c r="D29" s="117">
        <v>0</v>
      </c>
      <c r="E29" s="117">
        <v>0</v>
      </c>
      <c r="F29" s="117">
        <v>9</v>
      </c>
      <c r="G29" s="73">
        <v>2322521</v>
      </c>
      <c r="H29" s="73">
        <v>0</v>
      </c>
      <c r="I29" s="73">
        <v>2322521</v>
      </c>
      <c r="J29" s="73">
        <v>2322522</v>
      </c>
      <c r="L29" s="107"/>
    </row>
    <row r="30" spans="1:12" ht="12.75" customHeight="1">
      <c r="A30" s="72" t="s">
        <v>261</v>
      </c>
      <c r="B30" s="118" t="s">
        <v>262</v>
      </c>
      <c r="C30" s="117"/>
      <c r="D30" s="117">
        <v>0</v>
      </c>
      <c r="E30" s="117">
        <v>1</v>
      </c>
      <c r="F30" s="117">
        <v>0</v>
      </c>
      <c r="G30" s="73">
        <v>87400389</v>
      </c>
      <c r="H30" s="73">
        <v>46278570</v>
      </c>
      <c r="I30" s="73">
        <v>41121819</v>
      </c>
      <c r="J30" s="73">
        <v>43863896</v>
      </c>
      <c r="L30" s="107"/>
    </row>
    <row r="31" spans="1:12" ht="12.75" customHeight="1">
      <c r="A31" s="117" t="s">
        <v>263</v>
      </c>
      <c r="B31" s="118" t="s">
        <v>264</v>
      </c>
      <c r="C31" s="117"/>
      <c r="D31" s="117">
        <v>0</v>
      </c>
      <c r="E31" s="117">
        <v>1</v>
      </c>
      <c r="F31" s="117">
        <v>1</v>
      </c>
      <c r="G31" s="73">
        <v>85634372</v>
      </c>
      <c r="H31" s="73">
        <v>58518835</v>
      </c>
      <c r="I31" s="73">
        <v>27115537</v>
      </c>
      <c r="J31" s="73">
        <v>30781629</v>
      </c>
      <c r="L31" s="107"/>
    </row>
    <row r="32" spans="1:12" ht="12.75" customHeight="1">
      <c r="A32" s="72" t="s">
        <v>265</v>
      </c>
      <c r="B32" s="118" t="s">
        <v>266</v>
      </c>
      <c r="C32" s="117"/>
      <c r="D32" s="117">
        <v>0</v>
      </c>
      <c r="E32" s="117">
        <v>1</v>
      </c>
      <c r="F32" s="117">
        <v>2</v>
      </c>
      <c r="G32" s="73">
        <v>0</v>
      </c>
      <c r="H32" s="73">
        <v>0</v>
      </c>
      <c r="I32" s="73">
        <v>0</v>
      </c>
      <c r="J32" s="73">
        <v>0</v>
      </c>
      <c r="L32" s="107"/>
    </row>
    <row r="33" spans="1:12" ht="15.75" customHeight="1">
      <c r="A33" s="117" t="s">
        <v>267</v>
      </c>
      <c r="B33" s="118" t="s">
        <v>268</v>
      </c>
      <c r="C33" s="117" t="s">
        <v>269</v>
      </c>
      <c r="D33" s="117">
        <v>0</v>
      </c>
      <c r="E33" s="117">
        <v>1</v>
      </c>
      <c r="F33" s="117">
        <v>3</v>
      </c>
      <c r="G33" s="73">
        <v>21040059</v>
      </c>
      <c r="H33" s="73">
        <v>0</v>
      </c>
      <c r="I33" s="73">
        <v>21040059</v>
      </c>
      <c r="J33" s="73">
        <v>20976511</v>
      </c>
      <c r="L33" s="107"/>
    </row>
    <row r="34" spans="1:12" ht="12.75" customHeight="1">
      <c r="A34" s="72" t="s">
        <v>270</v>
      </c>
      <c r="B34" s="116" t="s">
        <v>271</v>
      </c>
      <c r="C34" s="117"/>
      <c r="D34" s="117">
        <v>0</v>
      </c>
      <c r="E34" s="117">
        <v>1</v>
      </c>
      <c r="F34" s="117">
        <v>4</v>
      </c>
      <c r="G34" s="73">
        <v>0</v>
      </c>
      <c r="H34" s="73">
        <v>0</v>
      </c>
      <c r="I34" s="73">
        <v>0</v>
      </c>
      <c r="J34" s="73">
        <v>0</v>
      </c>
    </row>
    <row r="35" spans="1:12" ht="12.75" customHeight="1">
      <c r="A35" s="72" t="s">
        <v>272</v>
      </c>
      <c r="B35" s="116" t="s">
        <v>273</v>
      </c>
      <c r="C35" s="117"/>
      <c r="D35" s="117">
        <v>0</v>
      </c>
      <c r="E35" s="117">
        <v>1</v>
      </c>
      <c r="F35" s="117">
        <v>5</v>
      </c>
      <c r="G35" s="73">
        <v>0</v>
      </c>
      <c r="H35" s="73">
        <v>0</v>
      </c>
      <c r="I35" s="73">
        <v>0</v>
      </c>
      <c r="J35" s="73">
        <v>0</v>
      </c>
    </row>
    <row r="36" spans="1:12" ht="12.75" customHeight="1">
      <c r="A36" s="72" t="s">
        <v>274</v>
      </c>
      <c r="B36" s="118" t="s">
        <v>275</v>
      </c>
      <c r="C36" s="117"/>
      <c r="D36" s="117">
        <v>0</v>
      </c>
      <c r="E36" s="117">
        <v>1</v>
      </c>
      <c r="F36" s="117">
        <v>6</v>
      </c>
      <c r="G36" s="73">
        <v>0</v>
      </c>
      <c r="H36" s="73">
        <v>0</v>
      </c>
      <c r="I36" s="73">
        <v>0</v>
      </c>
      <c r="J36" s="73">
        <v>0</v>
      </c>
    </row>
    <row r="37" spans="1:12" ht="12.75" customHeight="1">
      <c r="A37" s="72" t="s">
        <v>276</v>
      </c>
      <c r="B37" s="118" t="s">
        <v>277</v>
      </c>
      <c r="C37" s="117"/>
      <c r="D37" s="117">
        <v>0</v>
      </c>
      <c r="E37" s="117">
        <v>1</v>
      </c>
      <c r="F37" s="117">
        <v>7</v>
      </c>
      <c r="G37" s="73">
        <v>0</v>
      </c>
      <c r="H37" s="73">
        <v>0</v>
      </c>
      <c r="I37" s="73">
        <v>0</v>
      </c>
      <c r="J37" s="73">
        <v>0</v>
      </c>
      <c r="L37" s="107"/>
    </row>
    <row r="38" spans="1:12" ht="12.75" customHeight="1">
      <c r="A38" s="72" t="s">
        <v>278</v>
      </c>
      <c r="B38" s="118" t="s">
        <v>279</v>
      </c>
      <c r="C38" s="117"/>
      <c r="D38" s="117">
        <v>0</v>
      </c>
      <c r="E38" s="117">
        <v>1</v>
      </c>
      <c r="F38" s="117">
        <v>8</v>
      </c>
      <c r="G38" s="73">
        <v>0</v>
      </c>
      <c r="H38" s="73">
        <v>0</v>
      </c>
      <c r="I38" s="73">
        <v>0</v>
      </c>
      <c r="J38" s="73">
        <v>0</v>
      </c>
      <c r="L38" s="107"/>
    </row>
    <row r="39" spans="1:12" ht="12.75" customHeight="1">
      <c r="A39" s="117" t="s">
        <v>280</v>
      </c>
      <c r="B39" s="118" t="s">
        <v>281</v>
      </c>
      <c r="C39" s="117"/>
      <c r="D39" s="117">
        <v>0</v>
      </c>
      <c r="E39" s="117">
        <v>1</v>
      </c>
      <c r="F39" s="117">
        <v>9</v>
      </c>
      <c r="G39" s="73">
        <v>0</v>
      </c>
      <c r="H39" s="73">
        <v>0</v>
      </c>
      <c r="I39" s="73">
        <v>0</v>
      </c>
      <c r="J39" s="73">
        <v>0</v>
      </c>
      <c r="L39" s="107"/>
    </row>
    <row r="40" spans="1:12" ht="12.75" customHeight="1">
      <c r="A40" s="72" t="s">
        <v>282</v>
      </c>
      <c r="B40" s="116" t="s">
        <v>283</v>
      </c>
      <c r="C40" s="117"/>
      <c r="D40" s="117">
        <v>0</v>
      </c>
      <c r="E40" s="117">
        <v>2</v>
      </c>
      <c r="F40" s="117">
        <v>0</v>
      </c>
      <c r="G40" s="71">
        <v>447838</v>
      </c>
      <c r="H40" s="71">
        <v>0</v>
      </c>
      <c r="I40" s="71">
        <v>447838</v>
      </c>
      <c r="J40" s="71">
        <v>432958</v>
      </c>
      <c r="L40" s="107"/>
    </row>
    <row r="41" spans="1:12" ht="12.75" customHeight="1">
      <c r="A41" s="72" t="s">
        <v>284</v>
      </c>
      <c r="B41" s="116" t="s">
        <v>285</v>
      </c>
      <c r="C41" s="117"/>
      <c r="D41" s="117">
        <v>0</v>
      </c>
      <c r="E41" s="117">
        <v>2</v>
      </c>
      <c r="F41" s="117">
        <v>1</v>
      </c>
      <c r="G41" s="71">
        <f>G42+G43+G44+G45+G46+G47+G48+G49</f>
        <v>3034436</v>
      </c>
      <c r="H41" s="71">
        <f>H42+H43+H44+H45+H46+H47+H48+H49</f>
        <v>177072</v>
      </c>
      <c r="I41" s="71">
        <f>I42+I43+I44+I45+I46+I47+I48+I49</f>
        <v>2857364</v>
      </c>
      <c r="J41" s="71">
        <f>J42+J43+J44+J45+J46+J47+J48+J49</f>
        <v>2350695</v>
      </c>
      <c r="L41" s="107"/>
    </row>
    <row r="42" spans="1:12" ht="12.75" customHeight="1">
      <c r="A42" s="72" t="s">
        <v>286</v>
      </c>
      <c r="B42" s="118" t="s">
        <v>287</v>
      </c>
      <c r="C42" s="117"/>
      <c r="D42" s="117">
        <v>0</v>
      </c>
      <c r="E42" s="117">
        <v>2</v>
      </c>
      <c r="F42" s="117">
        <v>2</v>
      </c>
      <c r="G42" s="73">
        <v>833918</v>
      </c>
      <c r="H42" s="73"/>
      <c r="I42" s="73">
        <v>833918</v>
      </c>
      <c r="J42" s="73">
        <v>299589</v>
      </c>
    </row>
    <row r="43" spans="1:12" ht="12.75" customHeight="1">
      <c r="A43" s="72" t="s">
        <v>288</v>
      </c>
      <c r="B43" s="118" t="s">
        <v>289</v>
      </c>
      <c r="C43" s="117"/>
      <c r="D43" s="117">
        <v>0</v>
      </c>
      <c r="E43" s="117">
        <v>2</v>
      </c>
      <c r="F43" s="117">
        <v>3</v>
      </c>
      <c r="G43" s="73">
        <v>1004</v>
      </c>
      <c r="H43" s="73"/>
      <c r="I43" s="73">
        <v>1004</v>
      </c>
      <c r="J43" s="73">
        <v>1047</v>
      </c>
    </row>
    <row r="44" spans="1:12" ht="12.75" customHeight="1">
      <c r="A44" s="72" t="s">
        <v>290</v>
      </c>
      <c r="B44" s="118" t="s">
        <v>291</v>
      </c>
      <c r="C44" s="117"/>
      <c r="D44" s="117">
        <v>0</v>
      </c>
      <c r="E44" s="117">
        <v>2</v>
      </c>
      <c r="F44" s="117">
        <v>4</v>
      </c>
      <c r="G44" s="73"/>
      <c r="H44" s="73"/>
      <c r="I44" s="73">
        <f t="shared" ref="I44:I51" si="0">G44-H44</f>
        <v>0</v>
      </c>
      <c r="J44" s="73">
        <v>0</v>
      </c>
    </row>
    <row r="45" spans="1:12" ht="12.75" customHeight="1">
      <c r="A45" s="72" t="s">
        <v>292</v>
      </c>
      <c r="B45" s="118" t="s">
        <v>293</v>
      </c>
      <c r="C45" s="117"/>
      <c r="D45" s="117">
        <v>0</v>
      </c>
      <c r="E45" s="117">
        <v>2</v>
      </c>
      <c r="F45" s="117">
        <v>5</v>
      </c>
      <c r="G45" s="73"/>
      <c r="H45" s="73"/>
      <c r="I45" s="73">
        <f t="shared" si="0"/>
        <v>0</v>
      </c>
      <c r="J45" s="73">
        <v>0</v>
      </c>
    </row>
    <row r="46" spans="1:12" ht="12.75" customHeight="1">
      <c r="A46" s="72" t="s">
        <v>294</v>
      </c>
      <c r="B46" s="118" t="s">
        <v>295</v>
      </c>
      <c r="C46" s="117"/>
      <c r="D46" s="117">
        <v>0</v>
      </c>
      <c r="E46" s="117">
        <v>2</v>
      </c>
      <c r="F46" s="117">
        <v>6</v>
      </c>
      <c r="G46" s="73"/>
      <c r="H46" s="73"/>
      <c r="I46" s="73">
        <f t="shared" si="0"/>
        <v>0</v>
      </c>
      <c r="J46" s="73">
        <v>0</v>
      </c>
    </row>
    <row r="47" spans="1:12" ht="12.75" customHeight="1">
      <c r="A47" s="72" t="s">
        <v>296</v>
      </c>
      <c r="B47" s="118" t="s">
        <v>297</v>
      </c>
      <c r="C47" s="117"/>
      <c r="D47" s="117">
        <v>0</v>
      </c>
      <c r="E47" s="117">
        <v>2</v>
      </c>
      <c r="F47" s="117">
        <v>7</v>
      </c>
      <c r="G47" s="73"/>
      <c r="H47" s="73"/>
      <c r="I47" s="73">
        <f t="shared" si="0"/>
        <v>0</v>
      </c>
      <c r="J47" s="73">
        <v>0</v>
      </c>
    </row>
    <row r="48" spans="1:12" ht="12.75" customHeight="1">
      <c r="A48" s="72" t="s">
        <v>298</v>
      </c>
      <c r="B48" s="118" t="s">
        <v>299</v>
      </c>
      <c r="C48" s="117"/>
      <c r="D48" s="117">
        <v>0</v>
      </c>
      <c r="E48" s="117">
        <v>2</v>
      </c>
      <c r="F48" s="117">
        <v>8</v>
      </c>
      <c r="G48" s="73"/>
      <c r="H48" s="73"/>
      <c r="I48" s="73">
        <f t="shared" si="0"/>
        <v>0</v>
      </c>
      <c r="J48" s="73">
        <v>0</v>
      </c>
      <c r="L48" s="107"/>
    </row>
    <row r="49" spans="1:12" ht="12.75" customHeight="1">
      <c r="A49" s="72" t="s">
        <v>300</v>
      </c>
      <c r="B49" s="118" t="s">
        <v>301</v>
      </c>
      <c r="C49" s="117"/>
      <c r="D49" s="117">
        <v>0</v>
      </c>
      <c r="E49" s="117">
        <v>2</v>
      </c>
      <c r="F49" s="117">
        <v>9</v>
      </c>
      <c r="G49" s="73">
        <v>2199514</v>
      </c>
      <c r="H49" s="73">
        <v>177072</v>
      </c>
      <c r="I49" s="73">
        <v>2022442</v>
      </c>
      <c r="J49" s="73">
        <v>2050059</v>
      </c>
      <c r="L49" s="107"/>
    </row>
    <row r="50" spans="1:12" ht="12.75" customHeight="1">
      <c r="A50" s="72" t="s">
        <v>302</v>
      </c>
      <c r="B50" s="116" t="s">
        <v>303</v>
      </c>
      <c r="C50" s="117"/>
      <c r="D50" s="117">
        <v>0</v>
      </c>
      <c r="E50" s="117">
        <v>3</v>
      </c>
      <c r="F50" s="117">
        <v>0</v>
      </c>
      <c r="G50" s="71">
        <f>G51+G52</f>
        <v>130140.3</v>
      </c>
      <c r="H50" s="71">
        <f>H51+H52</f>
        <v>130140</v>
      </c>
      <c r="I50" s="71">
        <v>0</v>
      </c>
      <c r="J50" s="71">
        <v>0</v>
      </c>
      <c r="L50" s="107"/>
    </row>
    <row r="51" spans="1:12" ht="12.75" customHeight="1">
      <c r="A51" s="72" t="s">
        <v>304</v>
      </c>
      <c r="B51" s="118" t="s">
        <v>305</v>
      </c>
      <c r="C51" s="117"/>
      <c r="D51" s="117">
        <v>0</v>
      </c>
      <c r="E51" s="117">
        <v>3</v>
      </c>
      <c r="F51" s="117">
        <v>1</v>
      </c>
      <c r="G51" s="73"/>
      <c r="H51" s="73"/>
      <c r="I51" s="73">
        <f t="shared" si="0"/>
        <v>0</v>
      </c>
      <c r="J51" s="73">
        <v>0</v>
      </c>
      <c r="L51" s="107"/>
    </row>
    <row r="52" spans="1:12" ht="12.75" customHeight="1">
      <c r="A52" s="117" t="s">
        <v>306</v>
      </c>
      <c r="B52" s="118" t="s">
        <v>307</v>
      </c>
      <c r="C52" s="117"/>
      <c r="D52" s="117">
        <v>0</v>
      </c>
      <c r="E52" s="117">
        <v>3</v>
      </c>
      <c r="F52" s="117">
        <v>2</v>
      </c>
      <c r="G52" s="73">
        <v>130140.3</v>
      </c>
      <c r="H52" s="73">
        <v>130140</v>
      </c>
      <c r="I52" s="73">
        <f>G52-H52</f>
        <v>0.30000000000291038</v>
      </c>
      <c r="J52" s="73">
        <v>0</v>
      </c>
      <c r="L52" s="107"/>
    </row>
    <row r="53" spans="1:12" ht="12.75" customHeight="1">
      <c r="A53" s="117" t="s">
        <v>308</v>
      </c>
      <c r="B53" s="116" t="s">
        <v>309</v>
      </c>
      <c r="C53" s="117" t="s">
        <v>310</v>
      </c>
      <c r="D53" s="117">
        <v>0</v>
      </c>
      <c r="E53" s="117">
        <v>3</v>
      </c>
      <c r="F53" s="117">
        <v>3</v>
      </c>
      <c r="G53" s="71">
        <v>14601</v>
      </c>
      <c r="H53" s="71"/>
      <c r="I53" s="71">
        <v>14601</v>
      </c>
      <c r="J53" s="71">
        <v>32733</v>
      </c>
    </row>
    <row r="54" spans="1:12" ht="12.75" customHeight="1">
      <c r="A54" s="72" t="s">
        <v>311</v>
      </c>
      <c r="B54" s="116" t="s">
        <v>312</v>
      </c>
      <c r="C54" s="117"/>
      <c r="D54" s="117">
        <v>0</v>
      </c>
      <c r="E54" s="117">
        <v>3</v>
      </c>
      <c r="F54" s="117">
        <v>4</v>
      </c>
      <c r="G54" s="73"/>
      <c r="H54" s="73"/>
      <c r="I54" s="73"/>
      <c r="J54" s="71">
        <v>0</v>
      </c>
    </row>
    <row r="55" spans="1:12" ht="12.75" customHeight="1">
      <c r="A55" s="117"/>
      <c r="B55" s="116" t="s">
        <v>313</v>
      </c>
      <c r="C55" s="117"/>
      <c r="D55" s="117">
        <v>0</v>
      </c>
      <c r="E55" s="117">
        <v>3</v>
      </c>
      <c r="F55" s="117">
        <v>5</v>
      </c>
      <c r="G55" s="71">
        <f>G56+G63</f>
        <v>127092153</v>
      </c>
      <c r="H55" s="71">
        <f>H56+H63</f>
        <v>14089949</v>
      </c>
      <c r="I55" s="71">
        <f>I56+I63</f>
        <v>113002203.5</v>
      </c>
      <c r="J55" s="71">
        <f>J56+J63</f>
        <v>102966530.5</v>
      </c>
      <c r="L55" s="107"/>
    </row>
    <row r="56" spans="1:12" ht="12.75" customHeight="1">
      <c r="A56" s="117" t="s">
        <v>314</v>
      </c>
      <c r="B56" s="116" t="s">
        <v>315</v>
      </c>
      <c r="C56" s="117" t="s">
        <v>316</v>
      </c>
      <c r="D56" s="117">
        <v>0</v>
      </c>
      <c r="E56" s="117">
        <v>3</v>
      </c>
      <c r="F56" s="117">
        <v>6</v>
      </c>
      <c r="G56" s="71">
        <f>G57+G58+G59+G60+G61+G62</f>
        <v>23286649</v>
      </c>
      <c r="H56" s="71">
        <f>H57+H58+H59+H60+H61+H62</f>
        <v>985918</v>
      </c>
      <c r="I56" s="71">
        <f>I57+I58+I59+I60+I61+I62</f>
        <v>22300731</v>
      </c>
      <c r="J56" s="71">
        <f>J57+J58+J59+J60+J61+J62</f>
        <v>21191610</v>
      </c>
      <c r="L56" s="107"/>
    </row>
    <row r="57" spans="1:12" ht="12.75" customHeight="1">
      <c r="A57" s="117">
        <v>10</v>
      </c>
      <c r="B57" s="118" t="s">
        <v>317</v>
      </c>
      <c r="C57" s="117"/>
      <c r="D57" s="117">
        <v>0</v>
      </c>
      <c r="E57" s="117">
        <v>3</v>
      </c>
      <c r="F57" s="117">
        <v>7</v>
      </c>
      <c r="G57" s="73">
        <v>12458517</v>
      </c>
      <c r="H57" s="73">
        <v>962662</v>
      </c>
      <c r="I57" s="73">
        <v>11495855</v>
      </c>
      <c r="J57" s="73">
        <v>9619773</v>
      </c>
      <c r="L57" s="107"/>
    </row>
    <row r="58" spans="1:12" ht="12.75" customHeight="1">
      <c r="A58" s="117">
        <v>11</v>
      </c>
      <c r="B58" s="118" t="s">
        <v>318</v>
      </c>
      <c r="C58" s="117"/>
      <c r="D58" s="117">
        <v>0</v>
      </c>
      <c r="E58" s="117">
        <v>3</v>
      </c>
      <c r="F58" s="117">
        <v>8</v>
      </c>
      <c r="G58" s="73">
        <v>1027725</v>
      </c>
      <c r="H58" s="73">
        <v>23256</v>
      </c>
      <c r="I58" s="73">
        <v>1004469</v>
      </c>
      <c r="J58" s="73">
        <v>840556</v>
      </c>
      <c r="L58" s="107"/>
    </row>
    <row r="59" spans="1:12" ht="12.75" customHeight="1">
      <c r="A59" s="117">
        <v>12</v>
      </c>
      <c r="B59" s="118" t="s">
        <v>319</v>
      </c>
      <c r="C59" s="117" t="s">
        <v>320</v>
      </c>
      <c r="D59" s="117">
        <v>0</v>
      </c>
      <c r="E59" s="117">
        <v>3</v>
      </c>
      <c r="F59" s="117">
        <v>9</v>
      </c>
      <c r="G59" s="73">
        <v>6709724</v>
      </c>
      <c r="H59" s="73">
        <v>0</v>
      </c>
      <c r="I59" s="73">
        <v>6709724</v>
      </c>
      <c r="J59" s="73">
        <v>8577263</v>
      </c>
      <c r="L59" s="107"/>
    </row>
    <row r="60" spans="1:12">
      <c r="A60" s="117">
        <v>13</v>
      </c>
      <c r="B60" s="118" t="s">
        <v>321</v>
      </c>
      <c r="C60" s="117"/>
      <c r="D60" s="117">
        <v>0</v>
      </c>
      <c r="E60" s="117">
        <v>4</v>
      </c>
      <c r="F60" s="117">
        <v>0</v>
      </c>
      <c r="G60" s="73">
        <v>1995301</v>
      </c>
      <c r="H60" s="73">
        <v>0</v>
      </c>
      <c r="I60" s="73">
        <v>1995301</v>
      </c>
      <c r="J60" s="73">
        <v>1269012</v>
      </c>
    </row>
    <row r="61" spans="1:12" ht="12.75" customHeight="1">
      <c r="A61" s="117">
        <v>14</v>
      </c>
      <c r="B61" s="118" t="s">
        <v>322</v>
      </c>
      <c r="C61" s="117"/>
      <c r="D61" s="117">
        <v>0</v>
      </c>
      <c r="E61" s="117">
        <v>4</v>
      </c>
      <c r="F61" s="117">
        <v>1</v>
      </c>
      <c r="G61" s="73">
        <v>0</v>
      </c>
      <c r="H61" s="73">
        <v>0</v>
      </c>
      <c r="I61" s="73">
        <v>0</v>
      </c>
      <c r="J61" s="73">
        <v>0</v>
      </c>
    </row>
    <row r="62" spans="1:12">
      <c r="A62" s="117">
        <v>15</v>
      </c>
      <c r="B62" s="118" t="s">
        <v>323</v>
      </c>
      <c r="C62" s="117"/>
      <c r="D62" s="117">
        <v>0</v>
      </c>
      <c r="E62" s="117">
        <v>4</v>
      </c>
      <c r="F62" s="117">
        <v>2</v>
      </c>
      <c r="G62" s="73">
        <v>1095382</v>
      </c>
      <c r="H62" s="73">
        <v>0</v>
      </c>
      <c r="I62" s="73">
        <v>1095382</v>
      </c>
      <c r="J62" s="73">
        <v>885006</v>
      </c>
    </row>
    <row r="63" spans="1:12" ht="27" customHeight="1">
      <c r="A63" s="117"/>
      <c r="B63" s="116" t="s">
        <v>324</v>
      </c>
      <c r="C63" s="117"/>
      <c r="D63" s="117">
        <v>0</v>
      </c>
      <c r="E63" s="117">
        <v>4</v>
      </c>
      <c r="F63" s="117">
        <v>3</v>
      </c>
      <c r="G63" s="71">
        <f>G64+G67+G73+G81+G82</f>
        <v>103805504</v>
      </c>
      <c r="H63" s="71">
        <f>H64+H67+H73+H81+H82</f>
        <v>13104031</v>
      </c>
      <c r="I63" s="71">
        <f>I64+I67+I73+I81+I82</f>
        <v>90701472.5</v>
      </c>
      <c r="J63" s="71">
        <f>J64+J67+J73+J81+J82</f>
        <v>81774920.5</v>
      </c>
      <c r="L63" s="107"/>
    </row>
    <row r="64" spans="1:12" ht="12.75" customHeight="1">
      <c r="A64" s="117">
        <v>20</v>
      </c>
      <c r="B64" s="118" t="s">
        <v>325</v>
      </c>
      <c r="C64" s="117" t="s">
        <v>326</v>
      </c>
      <c r="D64" s="117">
        <v>0</v>
      </c>
      <c r="E64" s="117">
        <v>4</v>
      </c>
      <c r="F64" s="117">
        <v>4</v>
      </c>
      <c r="G64" s="71">
        <f>G65+G66</f>
        <v>10546204</v>
      </c>
      <c r="H64" s="71">
        <f>H65+H66</f>
        <v>0</v>
      </c>
      <c r="I64" s="71">
        <f>I65+I66</f>
        <v>10546204</v>
      </c>
      <c r="J64" s="71">
        <f>J65+J66</f>
        <v>21685371</v>
      </c>
      <c r="L64" s="107"/>
    </row>
    <row r="65" spans="1:12">
      <c r="A65" s="119" t="s">
        <v>327</v>
      </c>
      <c r="B65" s="118" t="s">
        <v>328</v>
      </c>
      <c r="C65" s="117"/>
      <c r="D65" s="117">
        <v>0</v>
      </c>
      <c r="E65" s="117">
        <v>4</v>
      </c>
      <c r="F65" s="117">
        <v>5</v>
      </c>
      <c r="G65" s="73">
        <v>10546204</v>
      </c>
      <c r="H65" s="73"/>
      <c r="I65" s="73">
        <v>10546204</v>
      </c>
      <c r="J65" s="73">
        <v>21685371</v>
      </c>
      <c r="L65" s="107"/>
    </row>
    <row r="66" spans="1:12" ht="12.75" customHeight="1">
      <c r="A66" s="117">
        <v>207</v>
      </c>
      <c r="B66" s="118" t="s">
        <v>329</v>
      </c>
      <c r="C66" s="117"/>
      <c r="D66" s="117">
        <v>0</v>
      </c>
      <c r="E66" s="117">
        <v>4</v>
      </c>
      <c r="F66" s="117">
        <v>6</v>
      </c>
      <c r="G66" s="73">
        <v>0</v>
      </c>
      <c r="H66" s="73"/>
      <c r="I66" s="73"/>
      <c r="J66" s="73"/>
      <c r="L66" s="107"/>
    </row>
    <row r="67" spans="1:12" ht="12.75" customHeight="1">
      <c r="A67" s="117" t="s">
        <v>330</v>
      </c>
      <c r="B67" s="118" t="s">
        <v>331</v>
      </c>
      <c r="C67" s="117" t="s">
        <v>332</v>
      </c>
      <c r="D67" s="117">
        <v>0</v>
      </c>
      <c r="E67" s="117">
        <v>4</v>
      </c>
      <c r="F67" s="117">
        <v>7</v>
      </c>
      <c r="G67" s="71">
        <f>G68+G69+G70+G71+G72</f>
        <v>83575310</v>
      </c>
      <c r="H67" s="71">
        <f>H68+H69+H70+H71+H72</f>
        <v>13054031</v>
      </c>
      <c r="I67" s="71">
        <f>I68+I69+I70+I71+I72</f>
        <v>70521279</v>
      </c>
      <c r="J67" s="71">
        <f>J68+J69+J70+J71+J72</f>
        <v>59226677</v>
      </c>
      <c r="L67" s="107"/>
    </row>
    <row r="68" spans="1:12" ht="12.75" customHeight="1">
      <c r="A68" s="117">
        <v>210</v>
      </c>
      <c r="B68" s="118" t="s">
        <v>333</v>
      </c>
      <c r="C68" s="117"/>
      <c r="D68" s="117">
        <v>0</v>
      </c>
      <c r="E68" s="117">
        <v>4</v>
      </c>
      <c r="F68" s="117">
        <v>8</v>
      </c>
      <c r="G68" s="73">
        <v>0</v>
      </c>
      <c r="H68" s="73">
        <v>0</v>
      </c>
      <c r="I68" s="73">
        <v>0</v>
      </c>
      <c r="J68" s="73">
        <v>0</v>
      </c>
      <c r="L68" s="107"/>
    </row>
    <row r="69" spans="1:12" ht="12.75" customHeight="1">
      <c r="A69" s="117">
        <v>211</v>
      </c>
      <c r="B69" s="118" t="s">
        <v>334</v>
      </c>
      <c r="C69" s="117" t="s">
        <v>335</v>
      </c>
      <c r="D69" s="117">
        <v>0</v>
      </c>
      <c r="E69" s="117">
        <v>4</v>
      </c>
      <c r="F69" s="117">
        <v>9</v>
      </c>
      <c r="G69" s="73">
        <v>22340893</v>
      </c>
      <c r="H69" s="73">
        <v>3269843</v>
      </c>
      <c r="I69" s="73">
        <v>19071050</v>
      </c>
      <c r="J69" s="73">
        <v>22483796</v>
      </c>
      <c r="L69" s="107"/>
    </row>
    <row r="70" spans="1:12" ht="12.75" customHeight="1">
      <c r="A70" s="117">
        <v>212</v>
      </c>
      <c r="B70" s="118" t="s">
        <v>336</v>
      </c>
      <c r="C70" s="117" t="s">
        <v>337</v>
      </c>
      <c r="D70" s="117">
        <v>0</v>
      </c>
      <c r="E70" s="117">
        <v>5</v>
      </c>
      <c r="F70" s="117">
        <v>0</v>
      </c>
      <c r="G70" s="73">
        <v>22296229</v>
      </c>
      <c r="H70" s="73">
        <v>9528864</v>
      </c>
      <c r="I70" s="73">
        <v>12767365</v>
      </c>
      <c r="J70" s="73">
        <v>15613226</v>
      </c>
      <c r="L70" s="107"/>
    </row>
    <row r="71" spans="1:12" ht="12.75" customHeight="1">
      <c r="A71" s="117">
        <v>22</v>
      </c>
      <c r="B71" s="118" t="s">
        <v>338</v>
      </c>
      <c r="C71" s="117"/>
      <c r="D71" s="117">
        <v>0</v>
      </c>
      <c r="E71" s="117">
        <v>5</v>
      </c>
      <c r="F71" s="117">
        <v>1</v>
      </c>
      <c r="G71" s="73">
        <v>0</v>
      </c>
      <c r="H71" s="73">
        <v>0</v>
      </c>
      <c r="I71" s="73">
        <v>0</v>
      </c>
      <c r="J71" s="73">
        <v>0</v>
      </c>
      <c r="L71" s="107"/>
    </row>
    <row r="72" spans="1:12" ht="12.75" customHeight="1">
      <c r="A72" s="117">
        <v>23</v>
      </c>
      <c r="B72" s="118" t="s">
        <v>339</v>
      </c>
      <c r="C72" s="117"/>
      <c r="D72" s="117">
        <v>0</v>
      </c>
      <c r="E72" s="117">
        <v>5</v>
      </c>
      <c r="F72" s="117">
        <v>2</v>
      </c>
      <c r="G72" s="73">
        <v>38938188</v>
      </c>
      <c r="H72" s="73">
        <v>255324</v>
      </c>
      <c r="I72" s="73">
        <v>38682864</v>
      </c>
      <c r="J72" s="73">
        <v>21129655</v>
      </c>
      <c r="L72" s="107"/>
    </row>
    <row r="73" spans="1:12" ht="12.75" customHeight="1">
      <c r="A73" s="117">
        <v>24</v>
      </c>
      <c r="B73" s="118" t="s">
        <v>340</v>
      </c>
      <c r="C73" s="117" t="s">
        <v>332</v>
      </c>
      <c r="D73" s="117">
        <v>0</v>
      </c>
      <c r="E73" s="117">
        <v>5</v>
      </c>
      <c r="F73" s="117">
        <v>3</v>
      </c>
      <c r="G73" s="71">
        <f>G74+G75+G76+G77+G78+G79+G80</f>
        <v>9125078</v>
      </c>
      <c r="H73" s="71">
        <f>H74+H75+H76+H77+H78+H79+H80</f>
        <v>50000</v>
      </c>
      <c r="I73" s="71">
        <f>I74+I75+I76+I77+I78+I79+I80-0.5</f>
        <v>9075077.5</v>
      </c>
      <c r="J73" s="71">
        <f>J74+J75+J76+J77+J78+J79+J80-0.5</f>
        <v>97182.5</v>
      </c>
      <c r="L73" s="107"/>
    </row>
    <row r="74" spans="1:12" ht="12.75" customHeight="1">
      <c r="A74" s="117">
        <v>240</v>
      </c>
      <c r="B74" s="118" t="s">
        <v>341</v>
      </c>
      <c r="C74" s="117"/>
      <c r="D74" s="117">
        <v>0</v>
      </c>
      <c r="E74" s="117">
        <v>5</v>
      </c>
      <c r="F74" s="117">
        <v>4</v>
      </c>
      <c r="G74" s="73">
        <v>0</v>
      </c>
      <c r="H74" s="73">
        <v>0</v>
      </c>
      <c r="I74" s="73">
        <v>0</v>
      </c>
      <c r="J74" s="73">
        <v>0</v>
      </c>
      <c r="L74" s="107"/>
    </row>
    <row r="75" spans="1:12" ht="12.75" customHeight="1">
      <c r="A75" s="117">
        <v>241</v>
      </c>
      <c r="B75" s="118" t="s">
        <v>342</v>
      </c>
      <c r="C75" s="117"/>
      <c r="D75" s="117">
        <v>0</v>
      </c>
      <c r="E75" s="117">
        <v>5</v>
      </c>
      <c r="F75" s="117">
        <v>5</v>
      </c>
      <c r="G75" s="73">
        <v>9058726</v>
      </c>
      <c r="H75" s="73">
        <v>50000</v>
      </c>
      <c r="I75" s="73">
        <v>9008726</v>
      </c>
      <c r="J75" s="73">
        <v>0</v>
      </c>
      <c r="L75" s="107"/>
    </row>
    <row r="76" spans="1:12" ht="12.75" customHeight="1">
      <c r="A76" s="117">
        <v>242</v>
      </c>
      <c r="B76" s="118" t="s">
        <v>343</v>
      </c>
      <c r="C76" s="117"/>
      <c r="D76" s="117">
        <v>0</v>
      </c>
      <c r="E76" s="117">
        <v>5</v>
      </c>
      <c r="F76" s="117">
        <v>6</v>
      </c>
      <c r="G76" s="73">
        <v>0</v>
      </c>
      <c r="H76" s="73">
        <v>0</v>
      </c>
      <c r="I76" s="73">
        <v>0</v>
      </c>
      <c r="J76" s="73">
        <v>0</v>
      </c>
      <c r="L76" s="107"/>
    </row>
    <row r="77" spans="1:12" ht="12.75" customHeight="1">
      <c r="A77" s="117" t="s">
        <v>344</v>
      </c>
      <c r="B77" s="118" t="s">
        <v>345</v>
      </c>
      <c r="C77" s="117"/>
      <c r="D77" s="117">
        <v>0</v>
      </c>
      <c r="E77" s="117">
        <v>5</v>
      </c>
      <c r="F77" s="117">
        <v>7</v>
      </c>
      <c r="G77" s="73">
        <v>0</v>
      </c>
      <c r="H77" s="73">
        <v>0</v>
      </c>
      <c r="I77" s="73">
        <v>0</v>
      </c>
      <c r="J77" s="73">
        <v>0</v>
      </c>
      <c r="L77" s="107"/>
    </row>
    <row r="78" spans="1:12" ht="12.75" customHeight="1">
      <c r="A78" s="117">
        <v>245</v>
      </c>
      <c r="B78" s="118" t="s">
        <v>346</v>
      </c>
      <c r="C78" s="117"/>
      <c r="D78" s="117">
        <v>0</v>
      </c>
      <c r="E78" s="117">
        <v>5</v>
      </c>
      <c r="F78" s="117">
        <v>8</v>
      </c>
      <c r="G78" s="73">
        <v>0</v>
      </c>
      <c r="H78" s="73">
        <v>0</v>
      </c>
      <c r="I78" s="73">
        <v>0</v>
      </c>
      <c r="J78" s="73">
        <v>0</v>
      </c>
      <c r="L78" s="107"/>
    </row>
    <row r="79" spans="1:12" ht="12.75" customHeight="1">
      <c r="A79" s="117">
        <v>246</v>
      </c>
      <c r="B79" s="118" t="s">
        <v>347</v>
      </c>
      <c r="C79" s="117"/>
      <c r="D79" s="117">
        <v>0</v>
      </c>
      <c r="E79" s="117">
        <v>5</v>
      </c>
      <c r="F79" s="117">
        <v>9</v>
      </c>
      <c r="G79" s="73">
        <v>0</v>
      </c>
      <c r="H79" s="73">
        <v>0</v>
      </c>
      <c r="I79" s="73">
        <v>0</v>
      </c>
      <c r="J79" s="73">
        <v>0</v>
      </c>
      <c r="L79" s="107"/>
    </row>
    <row r="80" spans="1:12" ht="12.75" customHeight="1">
      <c r="A80" s="117">
        <v>248</v>
      </c>
      <c r="B80" s="118" t="s">
        <v>348</v>
      </c>
      <c r="C80" s="117"/>
      <c r="D80" s="117">
        <v>0</v>
      </c>
      <c r="E80" s="117">
        <v>6</v>
      </c>
      <c r="F80" s="117">
        <v>0</v>
      </c>
      <c r="G80" s="73">
        <v>66352</v>
      </c>
      <c r="H80" s="73">
        <v>0</v>
      </c>
      <c r="I80" s="73">
        <v>66352</v>
      </c>
      <c r="J80" s="73">
        <v>97183</v>
      </c>
      <c r="L80" s="107"/>
    </row>
    <row r="81" spans="1:12" ht="12.75" customHeight="1">
      <c r="A81" s="117">
        <v>27</v>
      </c>
      <c r="B81" s="118" t="s">
        <v>349</v>
      </c>
      <c r="C81" s="117"/>
      <c r="D81" s="117">
        <v>0</v>
      </c>
      <c r="E81" s="117">
        <v>6</v>
      </c>
      <c r="F81" s="117">
        <v>1</v>
      </c>
      <c r="G81" s="71">
        <v>186369</v>
      </c>
      <c r="H81" s="71"/>
      <c r="I81" s="71">
        <v>186369</v>
      </c>
      <c r="J81" s="71">
        <v>172950</v>
      </c>
      <c r="L81" s="107"/>
    </row>
    <row r="82" spans="1:12" ht="12.75" customHeight="1">
      <c r="A82" s="117" t="s">
        <v>350</v>
      </c>
      <c r="B82" s="118" t="s">
        <v>351</v>
      </c>
      <c r="C82" s="117" t="s">
        <v>310</v>
      </c>
      <c r="D82" s="117">
        <v>0</v>
      </c>
      <c r="E82" s="117">
        <v>6</v>
      </c>
      <c r="F82" s="117">
        <v>2</v>
      </c>
      <c r="G82" s="71">
        <v>372543</v>
      </c>
      <c r="H82" s="71"/>
      <c r="I82" s="71">
        <v>372543</v>
      </c>
      <c r="J82" s="71">
        <v>592740</v>
      </c>
      <c r="L82" s="107"/>
    </row>
    <row r="83" spans="1:12" ht="12.75" customHeight="1">
      <c r="A83" s="117">
        <v>288</v>
      </c>
      <c r="B83" s="116" t="s">
        <v>352</v>
      </c>
      <c r="C83" s="117"/>
      <c r="D83" s="117">
        <v>0</v>
      </c>
      <c r="E83" s="117">
        <v>6</v>
      </c>
      <c r="F83" s="117">
        <v>3</v>
      </c>
      <c r="G83" s="71">
        <v>866529</v>
      </c>
      <c r="H83" s="71"/>
      <c r="I83" s="71">
        <v>866529</v>
      </c>
      <c r="J83" s="71"/>
      <c r="L83" s="107"/>
    </row>
    <row r="84" spans="1:12" ht="12.75" customHeight="1">
      <c r="A84" s="117">
        <v>290</v>
      </c>
      <c r="B84" s="116" t="s">
        <v>353</v>
      </c>
      <c r="C84" s="117"/>
      <c r="D84" s="117">
        <v>0</v>
      </c>
      <c r="E84" s="117">
        <v>6</v>
      </c>
      <c r="F84" s="117">
        <v>4</v>
      </c>
      <c r="G84" s="73"/>
      <c r="H84" s="73"/>
      <c r="I84" s="73"/>
      <c r="J84" s="71"/>
    </row>
    <row r="85" spans="1:12" ht="12.75" customHeight="1">
      <c r="A85" s="117"/>
      <c r="B85" s="116" t="s">
        <v>354</v>
      </c>
      <c r="C85" s="117"/>
      <c r="D85" s="117">
        <v>0</v>
      </c>
      <c r="E85" s="117">
        <v>6</v>
      </c>
      <c r="F85" s="117">
        <v>5</v>
      </c>
      <c r="G85" s="71">
        <f>G21+G54+G55+G83+G84</f>
        <v>357511377.30000001</v>
      </c>
      <c r="H85" s="71">
        <f>H21+H54+H55+H83+H84</f>
        <v>129319026</v>
      </c>
      <c r="I85" s="71">
        <f>I21+I54+I55+I83+I84</f>
        <v>228192350.5</v>
      </c>
      <c r="J85" s="71">
        <f>J21+J54+J55+J83+J84</f>
        <v>211901055.5</v>
      </c>
      <c r="L85" s="107"/>
    </row>
    <row r="86" spans="1:12" ht="12.75" customHeight="1">
      <c r="A86" s="117">
        <v>88</v>
      </c>
      <c r="B86" s="118" t="s">
        <v>355</v>
      </c>
      <c r="C86" s="117"/>
      <c r="D86" s="117">
        <v>0</v>
      </c>
      <c r="E86" s="117">
        <v>6</v>
      </c>
      <c r="F86" s="117">
        <v>6</v>
      </c>
      <c r="G86" s="74">
        <v>718844</v>
      </c>
      <c r="H86" s="74"/>
      <c r="I86" s="74">
        <v>718844</v>
      </c>
      <c r="J86" s="74">
        <v>958565</v>
      </c>
    </row>
    <row r="87" spans="1:12" ht="12.75" customHeight="1">
      <c r="A87" s="117"/>
      <c r="B87" s="118" t="s">
        <v>356</v>
      </c>
      <c r="C87" s="117"/>
      <c r="D87" s="117">
        <v>0</v>
      </c>
      <c r="E87" s="117">
        <v>6</v>
      </c>
      <c r="F87" s="117">
        <v>7</v>
      </c>
      <c r="G87" s="71">
        <f>G85+G86</f>
        <v>358230221.30000001</v>
      </c>
      <c r="H87" s="71">
        <f>H85+H86</f>
        <v>129319026</v>
      </c>
      <c r="I87" s="71">
        <f>I85+I86</f>
        <v>228911194.5</v>
      </c>
      <c r="J87" s="71">
        <f>J85+J86</f>
        <v>212859620.5</v>
      </c>
    </row>
    <row r="88" spans="1:12" ht="12.75" customHeight="1">
      <c r="A88" s="117"/>
      <c r="B88" s="118"/>
      <c r="C88" s="117"/>
      <c r="D88" s="117"/>
      <c r="E88" s="117"/>
      <c r="F88" s="117"/>
      <c r="G88" s="73"/>
      <c r="H88" s="73"/>
      <c r="I88" s="73"/>
      <c r="J88" s="73"/>
    </row>
    <row r="89" spans="1:12" ht="13.5" customHeight="1">
      <c r="A89" s="117"/>
      <c r="B89" s="75" t="s">
        <v>357</v>
      </c>
      <c r="C89" s="117"/>
      <c r="D89" s="146"/>
      <c r="E89" s="146"/>
      <c r="F89" s="146"/>
      <c r="G89" s="210" t="s">
        <v>358</v>
      </c>
      <c r="H89" s="211"/>
      <c r="I89" s="212"/>
      <c r="J89" s="76" t="s">
        <v>359</v>
      </c>
    </row>
    <row r="90" spans="1:12" ht="13.5" customHeight="1">
      <c r="A90" s="77">
        <v>1</v>
      </c>
      <c r="B90" s="77">
        <v>2</v>
      </c>
      <c r="C90" s="77">
        <v>3</v>
      </c>
      <c r="D90" s="213">
        <v>4</v>
      </c>
      <c r="E90" s="214"/>
      <c r="F90" s="215"/>
      <c r="G90" s="210">
        <v>5</v>
      </c>
      <c r="H90" s="216"/>
      <c r="I90" s="217"/>
      <c r="J90" s="76">
        <v>6</v>
      </c>
    </row>
    <row r="91" spans="1:12" ht="26.25">
      <c r="A91" s="117"/>
      <c r="B91" s="75" t="s">
        <v>360</v>
      </c>
      <c r="C91" s="117" t="s">
        <v>361</v>
      </c>
      <c r="D91" s="117">
        <v>1</v>
      </c>
      <c r="E91" s="117">
        <v>0</v>
      </c>
      <c r="F91" s="117">
        <v>1</v>
      </c>
      <c r="G91" s="185">
        <f>G92-G99+G100+G101+G104+G105-G106+G107-G112-G117</f>
        <v>152858050.65000001</v>
      </c>
      <c r="H91" s="186"/>
      <c r="I91" s="187"/>
      <c r="J91" s="78">
        <f>J92-J99+J100+J101+J104+J105-J106+J107-J112-J117</f>
        <v>145943070</v>
      </c>
    </row>
    <row r="92" spans="1:12" ht="13.5" customHeight="1">
      <c r="A92" s="117">
        <v>30</v>
      </c>
      <c r="B92" s="75" t="s">
        <v>362</v>
      </c>
      <c r="C92" s="117"/>
      <c r="D92" s="117">
        <v>1</v>
      </c>
      <c r="E92" s="117">
        <v>0</v>
      </c>
      <c r="F92" s="117">
        <v>2</v>
      </c>
      <c r="G92" s="185">
        <f>G93+G94+G95+G96+G97+G98</f>
        <v>78299870</v>
      </c>
      <c r="H92" s="186"/>
      <c r="I92" s="187"/>
      <c r="J92" s="78">
        <f>J93+J94+J95+J96+J97+J98</f>
        <v>78299870</v>
      </c>
    </row>
    <row r="93" spans="1:12" ht="12.75" customHeight="1">
      <c r="A93" s="117">
        <v>300</v>
      </c>
      <c r="B93" s="119" t="s">
        <v>363</v>
      </c>
      <c r="C93" s="117"/>
      <c r="D93" s="117">
        <v>1</v>
      </c>
      <c r="E93" s="117">
        <v>0</v>
      </c>
      <c r="F93" s="117">
        <v>3</v>
      </c>
      <c r="G93" s="203">
        <v>78299870</v>
      </c>
      <c r="H93" s="204"/>
      <c r="I93" s="205"/>
      <c r="J93" s="79">
        <v>78299870</v>
      </c>
    </row>
    <row r="94" spans="1:12" ht="25.5" customHeight="1">
      <c r="A94" s="117">
        <v>302</v>
      </c>
      <c r="B94" s="119" t="s">
        <v>364</v>
      </c>
      <c r="C94" s="117"/>
      <c r="D94" s="117">
        <v>1</v>
      </c>
      <c r="E94" s="117">
        <v>0</v>
      </c>
      <c r="F94" s="117">
        <v>4</v>
      </c>
      <c r="G94" s="197"/>
      <c r="H94" s="198"/>
      <c r="I94" s="199"/>
      <c r="J94" s="80">
        <v>0</v>
      </c>
    </row>
    <row r="95" spans="1:12" ht="12.75" customHeight="1">
      <c r="A95" s="117">
        <v>303</v>
      </c>
      <c r="B95" s="119" t="s">
        <v>365</v>
      </c>
      <c r="C95" s="117"/>
      <c r="D95" s="117">
        <v>1</v>
      </c>
      <c r="E95" s="117">
        <v>0</v>
      </c>
      <c r="F95" s="117">
        <v>5</v>
      </c>
      <c r="G95" s="197"/>
      <c r="H95" s="198"/>
      <c r="I95" s="199"/>
      <c r="J95" s="80">
        <v>0</v>
      </c>
    </row>
    <row r="96" spans="1:12" ht="12.75" customHeight="1">
      <c r="A96" s="117">
        <v>304</v>
      </c>
      <c r="B96" s="119" t="s">
        <v>366</v>
      </c>
      <c r="C96" s="117"/>
      <c r="D96" s="117">
        <v>1</v>
      </c>
      <c r="E96" s="117">
        <v>0</v>
      </c>
      <c r="F96" s="117">
        <v>6</v>
      </c>
      <c r="G96" s="197"/>
      <c r="H96" s="198"/>
      <c r="I96" s="199"/>
      <c r="J96" s="80">
        <v>0</v>
      </c>
    </row>
    <row r="97" spans="1:10" ht="12.75" customHeight="1">
      <c r="A97" s="117">
        <v>305</v>
      </c>
      <c r="B97" s="119" t="s">
        <v>367</v>
      </c>
      <c r="C97" s="117"/>
      <c r="D97" s="117">
        <v>1</v>
      </c>
      <c r="E97" s="117">
        <v>0</v>
      </c>
      <c r="F97" s="117">
        <v>7</v>
      </c>
      <c r="G97" s="197"/>
      <c r="H97" s="198"/>
      <c r="I97" s="199"/>
      <c r="J97" s="80">
        <v>0</v>
      </c>
    </row>
    <row r="98" spans="1:10" ht="12.75" customHeight="1">
      <c r="A98" s="117">
        <v>309</v>
      </c>
      <c r="B98" s="119" t="s">
        <v>368</v>
      </c>
      <c r="C98" s="117"/>
      <c r="D98" s="117">
        <v>1</v>
      </c>
      <c r="E98" s="117">
        <v>0</v>
      </c>
      <c r="F98" s="117">
        <v>8</v>
      </c>
      <c r="G98" s="197"/>
      <c r="H98" s="198"/>
      <c r="I98" s="199"/>
      <c r="J98" s="80">
        <v>0</v>
      </c>
    </row>
    <row r="99" spans="1:10" ht="13.5" customHeight="1">
      <c r="A99" s="117">
        <v>31</v>
      </c>
      <c r="B99" s="75" t="s">
        <v>369</v>
      </c>
      <c r="C99" s="117"/>
      <c r="D99" s="117">
        <v>1</v>
      </c>
      <c r="E99" s="117">
        <v>0</v>
      </c>
      <c r="F99" s="117">
        <v>9</v>
      </c>
      <c r="G99" s="197"/>
      <c r="H99" s="198"/>
      <c r="I99" s="199"/>
      <c r="J99" s="80">
        <v>0</v>
      </c>
    </row>
    <row r="100" spans="1:10" ht="13.5" customHeight="1">
      <c r="A100" s="117">
        <v>320</v>
      </c>
      <c r="B100" s="75" t="s">
        <v>370</v>
      </c>
      <c r="C100" s="117"/>
      <c r="D100" s="117">
        <v>1</v>
      </c>
      <c r="E100" s="117">
        <v>1</v>
      </c>
      <c r="F100" s="117">
        <v>0</v>
      </c>
      <c r="G100" s="188">
        <v>6547807.6500000004</v>
      </c>
      <c r="H100" s="189"/>
      <c r="I100" s="190"/>
      <c r="J100" s="78">
        <v>6607433</v>
      </c>
    </row>
    <row r="101" spans="1:10" ht="13.5" customHeight="1">
      <c r="A101" s="117"/>
      <c r="B101" s="75" t="s">
        <v>371</v>
      </c>
      <c r="C101" s="117"/>
      <c r="D101" s="117">
        <v>1</v>
      </c>
      <c r="E101" s="117">
        <v>1</v>
      </c>
      <c r="F101" s="117">
        <v>1</v>
      </c>
      <c r="G101" s="185">
        <f>G102+G103</f>
        <v>45821040</v>
      </c>
      <c r="H101" s="186"/>
      <c r="I101" s="187"/>
      <c r="J101" s="78">
        <f>J102+J103</f>
        <v>45821040</v>
      </c>
    </row>
    <row r="102" spans="1:10" ht="12.75" customHeight="1">
      <c r="A102" s="117">
        <v>321</v>
      </c>
      <c r="B102" s="119" t="s">
        <v>372</v>
      </c>
      <c r="C102" s="117"/>
      <c r="D102" s="117">
        <v>1</v>
      </c>
      <c r="E102" s="117">
        <v>1</v>
      </c>
      <c r="F102" s="117">
        <v>2</v>
      </c>
      <c r="G102" s="194">
        <v>45821040</v>
      </c>
      <c r="H102" s="195"/>
      <c r="I102" s="196"/>
      <c r="J102" s="80">
        <v>45821040</v>
      </c>
    </row>
    <row r="103" spans="1:10" ht="25.5" customHeight="1">
      <c r="A103" s="117">
        <v>322</v>
      </c>
      <c r="B103" s="119" t="s">
        <v>373</v>
      </c>
      <c r="C103" s="117"/>
      <c r="D103" s="117">
        <v>1</v>
      </c>
      <c r="E103" s="117">
        <v>1</v>
      </c>
      <c r="F103" s="117">
        <v>3</v>
      </c>
      <c r="G103" s="197"/>
      <c r="H103" s="198"/>
      <c r="I103" s="199"/>
      <c r="J103" s="80">
        <v>0</v>
      </c>
    </row>
    <row r="104" spans="1:10" ht="25.5" customHeight="1">
      <c r="A104" s="117" t="s">
        <v>374</v>
      </c>
      <c r="B104" s="75" t="s">
        <v>375</v>
      </c>
      <c r="C104" s="117"/>
      <c r="D104" s="117">
        <v>1</v>
      </c>
      <c r="E104" s="117">
        <v>1</v>
      </c>
      <c r="F104" s="117">
        <v>4</v>
      </c>
      <c r="G104" s="197"/>
      <c r="H104" s="198"/>
      <c r="I104" s="199"/>
      <c r="J104" s="80">
        <v>0</v>
      </c>
    </row>
    <row r="105" spans="1:10" ht="25.5" customHeight="1">
      <c r="A105" s="117" t="s">
        <v>374</v>
      </c>
      <c r="B105" s="75" t="s">
        <v>376</v>
      </c>
      <c r="C105" s="117"/>
      <c r="D105" s="117">
        <v>1</v>
      </c>
      <c r="E105" s="117">
        <v>1</v>
      </c>
      <c r="F105" s="117">
        <v>5</v>
      </c>
      <c r="G105" s="197"/>
      <c r="H105" s="198"/>
      <c r="I105" s="199"/>
      <c r="J105" s="80">
        <v>0</v>
      </c>
    </row>
    <row r="106" spans="1:10" ht="25.5" customHeight="1">
      <c r="A106" s="117" t="s">
        <v>374</v>
      </c>
      <c r="B106" s="75" t="s">
        <v>377</v>
      </c>
      <c r="C106" s="117"/>
      <c r="D106" s="117">
        <v>1</v>
      </c>
      <c r="E106" s="117">
        <v>1</v>
      </c>
      <c r="F106" s="117">
        <v>6</v>
      </c>
      <c r="G106" s="197"/>
      <c r="H106" s="198"/>
      <c r="I106" s="199"/>
      <c r="J106" s="80">
        <v>0</v>
      </c>
    </row>
    <row r="107" spans="1:10" ht="13.5" customHeight="1">
      <c r="A107" s="117">
        <v>34</v>
      </c>
      <c r="B107" s="75" t="s">
        <v>378</v>
      </c>
      <c r="C107" s="117"/>
      <c r="D107" s="117">
        <v>1</v>
      </c>
      <c r="E107" s="117">
        <v>1</v>
      </c>
      <c r="F107" s="117">
        <v>7</v>
      </c>
      <c r="G107" s="185">
        <f>G108+G109+G110+G111</f>
        <v>23180323</v>
      </c>
      <c r="H107" s="186"/>
      <c r="I107" s="187"/>
      <c r="J107" s="78">
        <f>J108+J109+J110+J111</f>
        <v>16043985</v>
      </c>
    </row>
    <row r="108" spans="1:10" ht="12.75" customHeight="1">
      <c r="A108" s="117">
        <v>340</v>
      </c>
      <c r="B108" s="119" t="s">
        <v>379</v>
      </c>
      <c r="C108" s="117"/>
      <c r="D108" s="117">
        <v>1</v>
      </c>
      <c r="E108" s="117">
        <v>1</v>
      </c>
      <c r="F108" s="117">
        <v>8</v>
      </c>
      <c r="G108" s="200">
        <v>13704738</v>
      </c>
      <c r="H108" s="201"/>
      <c r="I108" s="202"/>
      <c r="J108" s="80">
        <v>4888120</v>
      </c>
    </row>
    <row r="109" spans="1:10" ht="12.75" customHeight="1">
      <c r="A109" s="117">
        <v>341</v>
      </c>
      <c r="B109" s="119" t="s">
        <v>380</v>
      </c>
      <c r="C109" s="117"/>
      <c r="D109" s="117">
        <v>1</v>
      </c>
      <c r="E109" s="117">
        <v>1</v>
      </c>
      <c r="F109" s="117">
        <v>9</v>
      </c>
      <c r="G109" s="194">
        <v>9475585</v>
      </c>
      <c r="H109" s="195"/>
      <c r="I109" s="196"/>
      <c r="J109" s="80">
        <v>11155865</v>
      </c>
    </row>
    <row r="110" spans="1:10" ht="25.5" customHeight="1">
      <c r="A110" s="117">
        <v>342</v>
      </c>
      <c r="B110" s="119" t="s">
        <v>381</v>
      </c>
      <c r="C110" s="117"/>
      <c r="D110" s="117">
        <v>1</v>
      </c>
      <c r="E110" s="117">
        <v>2</v>
      </c>
      <c r="F110" s="117">
        <v>0</v>
      </c>
      <c r="G110" s="197"/>
      <c r="H110" s="198"/>
      <c r="I110" s="199"/>
      <c r="J110" s="80">
        <v>0</v>
      </c>
    </row>
    <row r="111" spans="1:10" ht="25.5" customHeight="1">
      <c r="A111" s="117">
        <v>343</v>
      </c>
      <c r="B111" s="119" t="s">
        <v>382</v>
      </c>
      <c r="C111" s="117"/>
      <c r="D111" s="117">
        <v>1</v>
      </c>
      <c r="E111" s="117">
        <v>2</v>
      </c>
      <c r="F111" s="117">
        <v>1</v>
      </c>
      <c r="G111" s="197"/>
      <c r="H111" s="198"/>
      <c r="I111" s="199"/>
      <c r="J111" s="80">
        <v>0</v>
      </c>
    </row>
    <row r="112" spans="1:10" ht="27" customHeight="1">
      <c r="A112" s="117">
        <v>35</v>
      </c>
      <c r="B112" s="75" t="s">
        <v>383</v>
      </c>
      <c r="C112" s="117"/>
      <c r="D112" s="117">
        <v>1</v>
      </c>
      <c r="E112" s="117">
        <v>2</v>
      </c>
      <c r="F112" s="117">
        <v>2</v>
      </c>
      <c r="G112" s="185">
        <f>G113+G114+G115+G116</f>
        <v>0</v>
      </c>
      <c r="H112" s="186"/>
      <c r="I112" s="187"/>
      <c r="J112" s="78">
        <v>0</v>
      </c>
    </row>
    <row r="113" spans="1:16" ht="25.5" customHeight="1">
      <c r="A113" s="117">
        <v>350</v>
      </c>
      <c r="B113" s="119" t="s">
        <v>384</v>
      </c>
      <c r="C113" s="117"/>
      <c r="D113" s="117">
        <v>1</v>
      </c>
      <c r="E113" s="117">
        <v>2</v>
      </c>
      <c r="F113" s="117">
        <v>3</v>
      </c>
      <c r="G113" s="197"/>
      <c r="H113" s="198"/>
      <c r="I113" s="199"/>
      <c r="J113" s="80">
        <v>0</v>
      </c>
    </row>
    <row r="114" spans="1:16" ht="25.5" customHeight="1">
      <c r="A114" s="117">
        <v>351</v>
      </c>
      <c r="B114" s="119" t="s">
        <v>385</v>
      </c>
      <c r="C114" s="117"/>
      <c r="D114" s="117">
        <v>1</v>
      </c>
      <c r="E114" s="117">
        <v>2</v>
      </c>
      <c r="F114" s="117">
        <v>4</v>
      </c>
      <c r="G114" s="197"/>
      <c r="H114" s="198"/>
      <c r="I114" s="199"/>
      <c r="J114" s="80">
        <v>0</v>
      </c>
    </row>
    <row r="115" spans="1:16" ht="25.5" customHeight="1">
      <c r="A115" s="117">
        <v>352</v>
      </c>
      <c r="B115" s="119" t="s">
        <v>386</v>
      </c>
      <c r="C115" s="117"/>
      <c r="D115" s="117">
        <v>1</v>
      </c>
      <c r="E115" s="117">
        <v>2</v>
      </c>
      <c r="F115" s="117">
        <v>5</v>
      </c>
      <c r="G115" s="197"/>
      <c r="H115" s="198"/>
      <c r="I115" s="199"/>
      <c r="J115" s="80">
        <v>0</v>
      </c>
    </row>
    <row r="116" spans="1:16" ht="25.5" customHeight="1">
      <c r="A116" s="117">
        <v>353</v>
      </c>
      <c r="B116" s="119" t="s">
        <v>387</v>
      </c>
      <c r="C116" s="117"/>
      <c r="D116" s="117">
        <v>1</v>
      </c>
      <c r="E116" s="117">
        <v>2</v>
      </c>
      <c r="F116" s="117">
        <v>6</v>
      </c>
      <c r="G116" s="197"/>
      <c r="H116" s="198"/>
      <c r="I116" s="199"/>
      <c r="J116" s="80">
        <v>0</v>
      </c>
    </row>
    <row r="117" spans="1:16" ht="13.5">
      <c r="A117" s="117">
        <v>360</v>
      </c>
      <c r="B117" s="75" t="s">
        <v>388</v>
      </c>
      <c r="C117" s="117"/>
      <c r="D117" s="117">
        <v>1</v>
      </c>
      <c r="E117" s="117">
        <v>2</v>
      </c>
      <c r="F117" s="117">
        <v>7</v>
      </c>
      <c r="G117" s="188">
        <v>990990</v>
      </c>
      <c r="H117" s="189"/>
      <c r="I117" s="190"/>
      <c r="J117" s="78">
        <v>829258</v>
      </c>
    </row>
    <row r="118" spans="1:16" ht="13.5">
      <c r="A118" s="117" t="s">
        <v>389</v>
      </c>
      <c r="B118" s="75" t="s">
        <v>390</v>
      </c>
      <c r="C118" s="117"/>
      <c r="D118" s="117">
        <v>1</v>
      </c>
      <c r="E118" s="117">
        <v>2</v>
      </c>
      <c r="F118" s="117">
        <v>8</v>
      </c>
      <c r="G118" s="185">
        <f>G119+G120</f>
        <v>6428520</v>
      </c>
      <c r="H118" s="186"/>
      <c r="I118" s="187"/>
      <c r="J118" s="78">
        <f>J119+J120</f>
        <v>4874886</v>
      </c>
    </row>
    <row r="119" spans="1:16" ht="12.75" customHeight="1">
      <c r="A119" s="117" t="s">
        <v>389</v>
      </c>
      <c r="B119" s="119" t="s">
        <v>391</v>
      </c>
      <c r="C119" s="117"/>
      <c r="D119" s="117">
        <v>1</v>
      </c>
      <c r="E119" s="117">
        <v>2</v>
      </c>
      <c r="F119" s="117">
        <v>9</v>
      </c>
      <c r="G119" s="194">
        <v>6428520</v>
      </c>
      <c r="H119" s="195"/>
      <c r="I119" s="196"/>
      <c r="J119" s="80">
        <v>4874886</v>
      </c>
      <c r="K119" s="101"/>
      <c r="L119" s="101"/>
      <c r="M119" s="101"/>
      <c r="N119" s="101"/>
      <c r="O119" s="101"/>
      <c r="P119" s="101"/>
    </row>
    <row r="120" spans="1:16" ht="25.5" customHeight="1">
      <c r="A120" s="117" t="s">
        <v>389</v>
      </c>
      <c r="B120" s="119" t="s">
        <v>392</v>
      </c>
      <c r="C120" s="117"/>
      <c r="D120" s="117">
        <v>1</v>
      </c>
      <c r="E120" s="117">
        <v>3</v>
      </c>
      <c r="F120" s="117">
        <v>0</v>
      </c>
      <c r="G120" s="197"/>
      <c r="H120" s="198"/>
      <c r="I120" s="199"/>
      <c r="J120" s="80">
        <v>0</v>
      </c>
    </row>
    <row r="121" spans="1:16" ht="13.5" customHeight="1">
      <c r="A121" s="117"/>
      <c r="B121" s="75" t="s">
        <v>393</v>
      </c>
      <c r="C121" s="117"/>
      <c r="D121" s="117">
        <v>1</v>
      </c>
      <c r="E121" s="117">
        <v>3</v>
      </c>
      <c r="F121" s="117">
        <v>1</v>
      </c>
      <c r="G121" s="185">
        <f>G122+G123+G124+G125+G126+G127+G128</f>
        <v>5048982</v>
      </c>
      <c r="H121" s="186"/>
      <c r="I121" s="187"/>
      <c r="J121" s="78">
        <f>J122+J123+J124+J125+J126+J127+J128</f>
        <v>10326685</v>
      </c>
    </row>
    <row r="122" spans="1:16" ht="25.5" customHeight="1">
      <c r="A122" s="117">
        <v>410</v>
      </c>
      <c r="B122" s="119" t="s">
        <v>394</v>
      </c>
      <c r="C122" s="117"/>
      <c r="D122" s="117">
        <v>1</v>
      </c>
      <c r="E122" s="117">
        <v>3</v>
      </c>
      <c r="F122" s="117">
        <v>2</v>
      </c>
      <c r="G122" s="194">
        <v>0</v>
      </c>
      <c r="H122" s="195"/>
      <c r="I122" s="196"/>
      <c r="J122" s="80">
        <v>0</v>
      </c>
      <c r="K122" s="101"/>
      <c r="L122" s="101"/>
      <c r="M122" s="101"/>
      <c r="N122" s="101"/>
      <c r="O122" s="101"/>
      <c r="P122" s="101"/>
    </row>
    <row r="123" spans="1:16" ht="25.5" customHeight="1">
      <c r="A123" s="117">
        <v>411</v>
      </c>
      <c r="B123" s="119" t="s">
        <v>395</v>
      </c>
      <c r="C123" s="117"/>
      <c r="D123" s="117">
        <v>1</v>
      </c>
      <c r="E123" s="117">
        <v>3</v>
      </c>
      <c r="F123" s="117">
        <v>3</v>
      </c>
      <c r="G123" s="194">
        <v>0</v>
      </c>
      <c r="H123" s="195"/>
      <c r="I123" s="196"/>
      <c r="J123" s="80">
        <v>0</v>
      </c>
      <c r="K123" s="101"/>
      <c r="L123" s="101"/>
      <c r="M123" s="101"/>
      <c r="N123" s="101"/>
      <c r="O123" s="101"/>
      <c r="P123" s="101"/>
    </row>
    <row r="124" spans="1:16" ht="25.5" customHeight="1">
      <c r="A124" s="117">
        <v>412</v>
      </c>
      <c r="B124" s="119" t="s">
        <v>396</v>
      </c>
      <c r="C124" s="117"/>
      <c r="D124" s="117">
        <v>1</v>
      </c>
      <c r="E124" s="117">
        <v>3</v>
      </c>
      <c r="F124" s="117">
        <v>4</v>
      </c>
      <c r="G124" s="194">
        <v>0</v>
      </c>
      <c r="H124" s="195"/>
      <c r="I124" s="196"/>
      <c r="J124" s="80">
        <v>0</v>
      </c>
      <c r="K124" s="101"/>
      <c r="L124" s="101"/>
      <c r="M124" s="101"/>
      <c r="N124" s="101"/>
      <c r="O124" s="101"/>
      <c r="P124" s="101"/>
    </row>
    <row r="125" spans="1:16" ht="12.75" customHeight="1">
      <c r="A125" s="117" t="s">
        <v>397</v>
      </c>
      <c r="B125" s="119" t="s">
        <v>398</v>
      </c>
      <c r="C125" s="117" t="s">
        <v>399</v>
      </c>
      <c r="D125" s="117">
        <v>1</v>
      </c>
      <c r="E125" s="117">
        <v>3</v>
      </c>
      <c r="F125" s="117">
        <v>5</v>
      </c>
      <c r="G125" s="194">
        <v>4769506</v>
      </c>
      <c r="H125" s="195"/>
      <c r="I125" s="196"/>
      <c r="J125" s="80">
        <v>10074624</v>
      </c>
      <c r="K125" s="101"/>
      <c r="L125" s="101"/>
      <c r="M125" s="101"/>
      <c r="N125" s="101"/>
      <c r="O125" s="101"/>
      <c r="P125" s="101"/>
    </row>
    <row r="126" spans="1:16" ht="12.75" customHeight="1">
      <c r="A126" s="117" t="s">
        <v>400</v>
      </c>
      <c r="B126" s="119" t="s">
        <v>401</v>
      </c>
      <c r="C126" s="117"/>
      <c r="D126" s="117">
        <v>1</v>
      </c>
      <c r="E126" s="117">
        <v>3</v>
      </c>
      <c r="F126" s="117">
        <v>6</v>
      </c>
      <c r="G126" s="194">
        <v>279476</v>
      </c>
      <c r="H126" s="195"/>
      <c r="I126" s="196"/>
      <c r="J126" s="80">
        <v>252061</v>
      </c>
      <c r="K126" s="101"/>
      <c r="L126" s="101"/>
      <c r="M126" s="101"/>
      <c r="N126" s="101"/>
      <c r="O126" s="101"/>
      <c r="P126" s="101"/>
    </row>
    <row r="127" spans="1:16" ht="25.5">
      <c r="A127" s="117">
        <v>417</v>
      </c>
      <c r="B127" s="119" t="s">
        <v>402</v>
      </c>
      <c r="C127" s="117"/>
      <c r="D127" s="117">
        <v>1</v>
      </c>
      <c r="E127" s="117">
        <v>3</v>
      </c>
      <c r="F127" s="117">
        <v>7</v>
      </c>
      <c r="G127" s="197"/>
      <c r="H127" s="198"/>
      <c r="I127" s="199"/>
      <c r="J127" s="80">
        <v>0</v>
      </c>
    </row>
    <row r="128" spans="1:16">
      <c r="A128" s="117">
        <v>419</v>
      </c>
      <c r="B128" s="119" t="s">
        <v>403</v>
      </c>
      <c r="C128" s="117"/>
      <c r="D128" s="117">
        <v>1</v>
      </c>
      <c r="E128" s="117">
        <v>3</v>
      </c>
      <c r="F128" s="117">
        <v>8</v>
      </c>
      <c r="G128" s="197"/>
      <c r="H128" s="198"/>
      <c r="I128" s="199"/>
      <c r="J128" s="80">
        <v>0</v>
      </c>
    </row>
    <row r="129" spans="1:16" ht="13.5">
      <c r="A129" s="117">
        <v>408</v>
      </c>
      <c r="B129" s="75" t="s">
        <v>404</v>
      </c>
      <c r="C129" s="117"/>
      <c r="D129" s="117">
        <v>1</v>
      </c>
      <c r="E129" s="117">
        <v>3</v>
      </c>
      <c r="F129" s="117">
        <v>9</v>
      </c>
      <c r="G129" s="197"/>
      <c r="H129" s="198"/>
      <c r="I129" s="199"/>
      <c r="J129" s="80">
        <v>0</v>
      </c>
    </row>
    <row r="130" spans="1:16" ht="26.25">
      <c r="A130" s="117"/>
      <c r="B130" s="75" t="s">
        <v>405</v>
      </c>
      <c r="C130" s="117"/>
      <c r="D130" s="117">
        <v>1</v>
      </c>
      <c r="E130" s="117">
        <v>4</v>
      </c>
      <c r="F130" s="117">
        <v>0</v>
      </c>
      <c r="G130" s="185">
        <f>G131+G139+G145+G146+G150+G151+G152+G153</f>
        <v>41239646.799999997</v>
      </c>
      <c r="H130" s="186"/>
      <c r="I130" s="187"/>
      <c r="J130" s="78">
        <f>J131+J139+J145+J146+J150+J151+J152+J153</f>
        <v>37841800</v>
      </c>
    </row>
    <row r="131" spans="1:16" ht="13.5">
      <c r="A131" s="117">
        <v>42</v>
      </c>
      <c r="B131" s="75" t="s">
        <v>406</v>
      </c>
      <c r="C131" s="117"/>
      <c r="D131" s="117">
        <v>1</v>
      </c>
      <c r="E131" s="117">
        <v>4</v>
      </c>
      <c r="F131" s="117">
        <v>1</v>
      </c>
      <c r="G131" s="185">
        <f>G132+G133+G134+G135+G136+G137+G138</f>
        <v>16635447</v>
      </c>
      <c r="H131" s="186"/>
      <c r="I131" s="187"/>
      <c r="J131" s="78">
        <f>J132+J133+J134+J135+J136+J137+J138</f>
        <v>18154822</v>
      </c>
    </row>
    <row r="132" spans="1:16" ht="25.5" customHeight="1">
      <c r="A132" s="117">
        <v>420</v>
      </c>
      <c r="B132" s="119" t="s">
        <v>407</v>
      </c>
      <c r="C132" s="117"/>
      <c r="D132" s="117">
        <v>1</v>
      </c>
      <c r="E132" s="117">
        <v>4</v>
      </c>
      <c r="F132" s="117">
        <v>2</v>
      </c>
      <c r="G132" s="194">
        <v>0</v>
      </c>
      <c r="H132" s="195"/>
      <c r="I132" s="196"/>
      <c r="J132" s="80">
        <v>0</v>
      </c>
      <c r="K132" s="101"/>
      <c r="L132" s="101"/>
      <c r="M132" s="101"/>
      <c r="N132" s="101"/>
      <c r="O132" s="101"/>
      <c r="P132" s="101"/>
    </row>
    <row r="133" spans="1:16">
      <c r="A133" s="117">
        <v>421</v>
      </c>
      <c r="B133" s="119" t="s">
        <v>408</v>
      </c>
      <c r="C133" s="117"/>
      <c r="D133" s="117">
        <v>1</v>
      </c>
      <c r="E133" s="117">
        <v>4</v>
      </c>
      <c r="F133" s="117">
        <v>3</v>
      </c>
      <c r="G133" s="194">
        <v>0</v>
      </c>
      <c r="H133" s="195"/>
      <c r="I133" s="196"/>
      <c r="J133" s="80">
        <v>0</v>
      </c>
      <c r="K133" s="101"/>
      <c r="L133" s="101"/>
      <c r="M133" s="101"/>
      <c r="N133" s="101"/>
      <c r="O133" s="101"/>
      <c r="P133" s="101"/>
    </row>
    <row r="134" spans="1:16">
      <c r="A134" s="117">
        <v>422</v>
      </c>
      <c r="B134" s="119" t="s">
        <v>409</v>
      </c>
      <c r="C134" s="117" t="s">
        <v>410</v>
      </c>
      <c r="D134" s="117">
        <v>1</v>
      </c>
      <c r="E134" s="117">
        <v>4</v>
      </c>
      <c r="F134" s="117">
        <v>4</v>
      </c>
      <c r="G134" s="194">
        <v>10065124</v>
      </c>
      <c r="H134" s="195"/>
      <c r="I134" s="196"/>
      <c r="J134" s="80">
        <v>12038984</v>
      </c>
      <c r="K134" s="101"/>
      <c r="L134" s="101"/>
      <c r="M134" s="101"/>
      <c r="N134" s="101"/>
      <c r="O134" s="101"/>
      <c r="P134" s="101"/>
    </row>
    <row r="135" spans="1:16">
      <c r="A135" s="117">
        <v>423</v>
      </c>
      <c r="B135" s="119" t="s">
        <v>411</v>
      </c>
      <c r="C135" s="117"/>
      <c r="D135" s="117">
        <v>1</v>
      </c>
      <c r="E135" s="117">
        <v>4</v>
      </c>
      <c r="F135" s="117">
        <v>5</v>
      </c>
      <c r="G135" s="194">
        <v>0</v>
      </c>
      <c r="H135" s="195"/>
      <c r="I135" s="196"/>
      <c r="J135" s="80">
        <v>0</v>
      </c>
      <c r="K135" s="101"/>
      <c r="L135" s="101"/>
      <c r="M135" s="101"/>
      <c r="N135" s="101"/>
      <c r="O135" s="101"/>
      <c r="P135" s="101"/>
    </row>
    <row r="136" spans="1:16">
      <c r="A136" s="117" t="s">
        <v>412</v>
      </c>
      <c r="B136" s="119" t="s">
        <v>413</v>
      </c>
      <c r="C136" s="117" t="s">
        <v>414</v>
      </c>
      <c r="D136" s="117">
        <v>1</v>
      </c>
      <c r="E136" s="117">
        <v>4</v>
      </c>
      <c r="F136" s="117">
        <v>6</v>
      </c>
      <c r="G136" s="194">
        <v>6563430</v>
      </c>
      <c r="H136" s="195"/>
      <c r="I136" s="196"/>
      <c r="J136" s="80">
        <v>6108803</v>
      </c>
      <c r="K136" s="101"/>
      <c r="L136" s="101"/>
      <c r="M136" s="101"/>
      <c r="N136" s="101"/>
      <c r="O136" s="101"/>
      <c r="P136" s="101"/>
    </row>
    <row r="137" spans="1:16" ht="25.5">
      <c r="A137" s="117">
        <v>427</v>
      </c>
      <c r="B137" s="119" t="s">
        <v>415</v>
      </c>
      <c r="C137" s="117"/>
      <c r="D137" s="117">
        <v>1</v>
      </c>
      <c r="E137" s="117">
        <v>4</v>
      </c>
      <c r="F137" s="117">
        <v>7</v>
      </c>
      <c r="G137" s="194">
        <v>0</v>
      </c>
      <c r="H137" s="195"/>
      <c r="I137" s="196"/>
      <c r="J137" s="80">
        <v>0</v>
      </c>
      <c r="K137" s="101"/>
      <c r="L137" s="101"/>
      <c r="M137" s="101"/>
      <c r="N137" s="101"/>
      <c r="O137" s="101"/>
      <c r="P137" s="101"/>
    </row>
    <row r="138" spans="1:16">
      <c r="A138" s="117">
        <v>429</v>
      </c>
      <c r="B138" s="119" t="s">
        <v>416</v>
      </c>
      <c r="C138" s="117"/>
      <c r="D138" s="117">
        <v>1</v>
      </c>
      <c r="E138" s="117">
        <v>4</v>
      </c>
      <c r="F138" s="117">
        <v>8</v>
      </c>
      <c r="G138" s="194">
        <v>6893</v>
      </c>
      <c r="H138" s="195"/>
      <c r="I138" s="196"/>
      <c r="J138" s="80">
        <v>7035</v>
      </c>
      <c r="K138" s="101"/>
      <c r="L138" s="101"/>
      <c r="M138" s="101"/>
      <c r="N138" s="101"/>
      <c r="O138" s="101"/>
      <c r="P138" s="101"/>
    </row>
    <row r="139" spans="1:16" ht="13.5">
      <c r="A139" s="117">
        <v>43</v>
      </c>
      <c r="B139" s="75" t="s">
        <v>417</v>
      </c>
      <c r="C139" s="117"/>
      <c r="D139" s="117">
        <v>1</v>
      </c>
      <c r="E139" s="117">
        <v>4</v>
      </c>
      <c r="F139" s="117">
        <v>9</v>
      </c>
      <c r="G139" s="185">
        <f>G140+G141+G142+G143+G144</f>
        <v>12158337</v>
      </c>
      <c r="H139" s="186"/>
      <c r="I139" s="187"/>
      <c r="J139" s="78">
        <f>J140+J141+J142+J143+J144</f>
        <v>10618918</v>
      </c>
    </row>
    <row r="140" spans="1:16">
      <c r="A140" s="117">
        <v>430</v>
      </c>
      <c r="B140" s="119" t="s">
        <v>418</v>
      </c>
      <c r="C140" s="117"/>
      <c r="D140" s="117">
        <v>1</v>
      </c>
      <c r="E140" s="117">
        <v>5</v>
      </c>
      <c r="F140" s="117">
        <v>0</v>
      </c>
      <c r="G140" s="194">
        <v>0</v>
      </c>
      <c r="H140" s="195"/>
      <c r="I140" s="196"/>
      <c r="J140" s="80">
        <v>0</v>
      </c>
      <c r="K140" s="101"/>
      <c r="L140" s="101"/>
      <c r="M140" s="101"/>
      <c r="N140" s="101"/>
      <c r="O140" s="101"/>
      <c r="P140" s="101"/>
    </row>
    <row r="141" spans="1:16">
      <c r="A141" s="117">
        <v>431</v>
      </c>
      <c r="B141" s="119" t="s">
        <v>419</v>
      </c>
      <c r="C141" s="117"/>
      <c r="D141" s="117">
        <v>1</v>
      </c>
      <c r="E141" s="117">
        <v>5</v>
      </c>
      <c r="F141" s="117">
        <v>1</v>
      </c>
      <c r="G141" s="194">
        <v>0</v>
      </c>
      <c r="H141" s="195"/>
      <c r="I141" s="196"/>
      <c r="J141" s="80">
        <v>0</v>
      </c>
      <c r="K141" s="101"/>
      <c r="L141" s="101"/>
      <c r="M141" s="101"/>
      <c r="N141" s="101"/>
      <c r="O141" s="101"/>
      <c r="P141" s="101"/>
    </row>
    <row r="142" spans="1:16" ht="12.75" customHeight="1">
      <c r="A142" s="117">
        <v>432</v>
      </c>
      <c r="B142" s="119" t="s">
        <v>420</v>
      </c>
      <c r="C142" s="117"/>
      <c r="D142" s="117">
        <v>1</v>
      </c>
      <c r="E142" s="117">
        <v>5</v>
      </c>
      <c r="F142" s="117">
        <v>2</v>
      </c>
      <c r="G142" s="194">
        <v>3483748</v>
      </c>
      <c r="H142" s="195"/>
      <c r="I142" s="196"/>
      <c r="J142" s="80">
        <v>2597661</v>
      </c>
      <c r="K142" s="101"/>
      <c r="L142" s="101"/>
      <c r="M142" s="101"/>
      <c r="N142" s="101"/>
      <c r="O142" s="101"/>
      <c r="P142" s="101"/>
    </row>
    <row r="143" spans="1:16" ht="12.75" customHeight="1">
      <c r="A143" s="117">
        <v>433</v>
      </c>
      <c r="B143" s="119" t="s">
        <v>421</v>
      </c>
      <c r="C143" s="117" t="s">
        <v>422</v>
      </c>
      <c r="D143" s="117">
        <v>1</v>
      </c>
      <c r="E143" s="117">
        <v>5</v>
      </c>
      <c r="F143" s="117">
        <v>3</v>
      </c>
      <c r="G143" s="194">
        <v>8674589</v>
      </c>
      <c r="H143" s="195"/>
      <c r="I143" s="196"/>
      <c r="J143" s="80">
        <v>8021257</v>
      </c>
      <c r="K143" s="101"/>
      <c r="L143" s="101"/>
      <c r="M143" s="101"/>
      <c r="N143" s="101"/>
      <c r="O143" s="101"/>
      <c r="P143" s="101"/>
    </row>
    <row r="144" spans="1:16" ht="12.75" customHeight="1">
      <c r="A144" s="117">
        <v>439</v>
      </c>
      <c r="B144" s="119" t="s">
        <v>423</v>
      </c>
      <c r="C144" s="117"/>
      <c r="D144" s="117">
        <v>1</v>
      </c>
      <c r="E144" s="117">
        <v>5</v>
      </c>
      <c r="F144" s="117">
        <v>4</v>
      </c>
      <c r="G144" s="194">
        <v>0</v>
      </c>
      <c r="H144" s="195"/>
      <c r="I144" s="196"/>
      <c r="J144" s="80">
        <v>0</v>
      </c>
      <c r="K144" s="101"/>
      <c r="L144" s="101"/>
      <c r="M144" s="101"/>
      <c r="N144" s="101"/>
      <c r="O144" s="101"/>
      <c r="P144" s="101"/>
    </row>
    <row r="145" spans="1:23" ht="13.5" customHeight="1">
      <c r="A145" s="117">
        <v>44</v>
      </c>
      <c r="B145" s="75" t="s">
        <v>424</v>
      </c>
      <c r="C145" s="117"/>
      <c r="D145" s="117">
        <v>1</v>
      </c>
      <c r="E145" s="117">
        <v>5</v>
      </c>
      <c r="F145" s="117">
        <v>5</v>
      </c>
      <c r="G145" s="197"/>
      <c r="H145" s="198"/>
      <c r="I145" s="199"/>
      <c r="J145" s="80">
        <v>0</v>
      </c>
    </row>
    <row r="146" spans="1:23" ht="27">
      <c r="A146" s="117">
        <v>45</v>
      </c>
      <c r="B146" s="75" t="s">
        <v>425</v>
      </c>
      <c r="C146" s="117"/>
      <c r="D146" s="117">
        <v>1</v>
      </c>
      <c r="E146" s="117">
        <v>5</v>
      </c>
      <c r="F146" s="117">
        <v>6</v>
      </c>
      <c r="G146" s="185">
        <f>G147+G148+G149</f>
        <v>5499633</v>
      </c>
      <c r="H146" s="186"/>
      <c r="I146" s="187"/>
      <c r="J146" s="78">
        <f>J147+J148+J149</f>
        <v>4920053</v>
      </c>
    </row>
    <row r="147" spans="1:23" ht="12.75" customHeight="1">
      <c r="A147" s="117" t="s">
        <v>426</v>
      </c>
      <c r="B147" s="119" t="s">
        <v>427</v>
      </c>
      <c r="C147" s="117"/>
      <c r="D147" s="117">
        <v>1</v>
      </c>
      <c r="E147" s="117">
        <v>5</v>
      </c>
      <c r="F147" s="117">
        <v>7</v>
      </c>
      <c r="G147" s="194">
        <v>3954982</v>
      </c>
      <c r="H147" s="195"/>
      <c r="I147" s="196"/>
      <c r="J147" s="80">
        <v>3549671</v>
      </c>
      <c r="K147" s="101"/>
      <c r="L147" s="101"/>
      <c r="M147" s="101"/>
      <c r="N147" s="101"/>
      <c r="O147" s="101"/>
      <c r="P147" s="101"/>
    </row>
    <row r="148" spans="1:23" ht="25.5">
      <c r="A148" s="117" t="s">
        <v>428</v>
      </c>
      <c r="B148" s="119" t="s">
        <v>429</v>
      </c>
      <c r="C148" s="117"/>
      <c r="D148" s="117">
        <v>1</v>
      </c>
      <c r="E148" s="117">
        <v>5</v>
      </c>
      <c r="F148" s="117">
        <v>8</v>
      </c>
      <c r="G148" s="194">
        <v>0</v>
      </c>
      <c r="H148" s="195"/>
      <c r="I148" s="196"/>
      <c r="J148" s="80">
        <v>0</v>
      </c>
      <c r="K148" s="101"/>
      <c r="L148" s="101"/>
      <c r="M148" s="101"/>
      <c r="N148" s="101"/>
      <c r="O148" s="101"/>
      <c r="P148" s="101"/>
    </row>
    <row r="149" spans="1:23">
      <c r="A149" s="117" t="s">
        <v>430</v>
      </c>
      <c r="B149" s="119" t="s">
        <v>431</v>
      </c>
      <c r="C149" s="117"/>
      <c r="D149" s="117">
        <v>1</v>
      </c>
      <c r="E149" s="117">
        <v>5</v>
      </c>
      <c r="F149" s="117">
        <v>9</v>
      </c>
      <c r="G149" s="194">
        <v>1544651</v>
      </c>
      <c r="H149" s="195"/>
      <c r="I149" s="196"/>
      <c r="J149" s="80">
        <v>1370382</v>
      </c>
      <c r="K149" s="101"/>
      <c r="L149" s="101"/>
      <c r="M149" s="101"/>
      <c r="N149" s="101"/>
      <c r="O149" s="101"/>
      <c r="P149" s="101"/>
    </row>
    <row r="150" spans="1:23" ht="13.5">
      <c r="A150" s="117">
        <v>46</v>
      </c>
      <c r="B150" s="75" t="s">
        <v>432</v>
      </c>
      <c r="C150" s="117"/>
      <c r="D150" s="117">
        <v>1</v>
      </c>
      <c r="E150" s="117">
        <v>6</v>
      </c>
      <c r="F150" s="117">
        <v>0</v>
      </c>
      <c r="G150" s="188">
        <v>4854736</v>
      </c>
      <c r="H150" s="189"/>
      <c r="I150" s="190"/>
      <c r="J150" s="78">
        <v>3776461</v>
      </c>
      <c r="K150" s="101"/>
      <c r="L150" s="101"/>
      <c r="M150" s="101"/>
      <c r="N150" s="101"/>
      <c r="O150" s="101"/>
      <c r="P150" s="101"/>
    </row>
    <row r="151" spans="1:23" ht="13.5">
      <c r="A151" s="117">
        <v>47</v>
      </c>
      <c r="B151" s="75" t="s">
        <v>433</v>
      </c>
      <c r="C151" s="117"/>
      <c r="D151" s="117">
        <v>1</v>
      </c>
      <c r="E151" s="117">
        <v>6</v>
      </c>
      <c r="F151" s="117">
        <v>1</v>
      </c>
      <c r="G151" s="188">
        <v>221815</v>
      </c>
      <c r="H151" s="189"/>
      <c r="I151" s="190"/>
      <c r="J151" s="78">
        <v>124082</v>
      </c>
      <c r="K151" s="101"/>
      <c r="L151" s="101"/>
      <c r="M151" s="101"/>
      <c r="N151" s="101"/>
      <c r="O151" s="101"/>
      <c r="P151" s="101"/>
    </row>
    <row r="152" spans="1:23" ht="13.5">
      <c r="A152" s="117" t="s">
        <v>434</v>
      </c>
      <c r="B152" s="75" t="s">
        <v>435</v>
      </c>
      <c r="C152" s="117"/>
      <c r="D152" s="117">
        <v>1</v>
      </c>
      <c r="E152" s="117">
        <v>6</v>
      </c>
      <c r="F152" s="117">
        <v>2</v>
      </c>
      <c r="G152" s="188">
        <v>192865</v>
      </c>
      <c r="H152" s="189"/>
      <c r="I152" s="190"/>
      <c r="J152" s="78">
        <v>183533</v>
      </c>
      <c r="K152" s="101"/>
      <c r="L152" s="101"/>
      <c r="M152" s="101"/>
      <c r="N152" s="101"/>
      <c r="O152" s="101"/>
      <c r="P152" s="101"/>
    </row>
    <row r="153" spans="1:23" ht="13.5">
      <c r="A153" s="117">
        <v>481</v>
      </c>
      <c r="B153" s="75" t="s">
        <v>436</v>
      </c>
      <c r="C153" s="117"/>
      <c r="D153" s="117">
        <v>1</v>
      </c>
      <c r="E153" s="117">
        <v>6</v>
      </c>
      <c r="F153" s="117">
        <v>3</v>
      </c>
      <c r="G153" s="188">
        <v>1676813.8</v>
      </c>
      <c r="H153" s="189"/>
      <c r="I153" s="190"/>
      <c r="J153" s="78">
        <v>63931</v>
      </c>
      <c r="K153" s="101"/>
      <c r="L153" s="101"/>
      <c r="M153" s="101"/>
      <c r="N153" s="101"/>
      <c r="O153" s="101"/>
      <c r="P153" s="101"/>
    </row>
    <row r="154" spans="1:23" ht="13.5">
      <c r="A154" s="117" t="s">
        <v>437</v>
      </c>
      <c r="B154" s="75" t="s">
        <v>438</v>
      </c>
      <c r="C154" s="117"/>
      <c r="D154" s="117">
        <v>1</v>
      </c>
      <c r="E154" s="117">
        <v>6</v>
      </c>
      <c r="F154" s="117">
        <v>4</v>
      </c>
      <c r="G154" s="188">
        <v>22617152</v>
      </c>
      <c r="H154" s="189"/>
      <c r="I154" s="190"/>
      <c r="J154" s="78">
        <v>12914615</v>
      </c>
      <c r="K154" s="101"/>
      <c r="L154" s="101"/>
      <c r="M154" s="101"/>
      <c r="N154" s="101"/>
      <c r="O154" s="101"/>
      <c r="P154" s="101"/>
    </row>
    <row r="155" spans="1:23" ht="13.5">
      <c r="A155" s="117">
        <v>495</v>
      </c>
      <c r="B155" s="75" t="s">
        <v>439</v>
      </c>
      <c r="C155" s="117"/>
      <c r="D155" s="117">
        <v>1</v>
      </c>
      <c r="E155" s="117">
        <v>6</v>
      </c>
      <c r="F155" s="117">
        <v>5</v>
      </c>
      <c r="G155" s="188"/>
      <c r="H155" s="189"/>
      <c r="I155" s="190"/>
      <c r="J155" s="80">
        <v>0</v>
      </c>
    </row>
    <row r="156" spans="1:23" ht="26.25">
      <c r="A156" s="117"/>
      <c r="B156" s="75" t="s">
        <v>440</v>
      </c>
      <c r="C156" s="117"/>
      <c r="D156" s="117">
        <v>1</v>
      </c>
      <c r="E156" s="117">
        <v>6</v>
      </c>
      <c r="F156" s="117">
        <v>6</v>
      </c>
      <c r="G156" s="185">
        <f>G91+G118+G121+G129+G130+G154+G155</f>
        <v>228192351.44999999</v>
      </c>
      <c r="H156" s="186"/>
      <c r="I156" s="187"/>
      <c r="J156" s="78">
        <f>J91+J118+J121+J129+J130+J154+J155</f>
        <v>211901056</v>
      </c>
    </row>
    <row r="157" spans="1:23">
      <c r="A157" s="117">
        <v>89</v>
      </c>
      <c r="B157" s="119" t="s">
        <v>441</v>
      </c>
      <c r="C157" s="117"/>
      <c r="D157" s="117">
        <v>1</v>
      </c>
      <c r="E157" s="117">
        <v>6</v>
      </c>
      <c r="F157" s="117">
        <v>7</v>
      </c>
      <c r="G157" s="191">
        <v>718844</v>
      </c>
      <c r="H157" s="192"/>
      <c r="I157" s="193"/>
      <c r="J157" s="81">
        <v>958565</v>
      </c>
      <c r="K157" s="101"/>
      <c r="L157" s="101"/>
      <c r="M157" s="101"/>
      <c r="N157" s="101"/>
      <c r="O157" s="101"/>
      <c r="P157" s="101"/>
    </row>
    <row r="158" spans="1:23" ht="13.5">
      <c r="A158" s="117"/>
      <c r="B158" s="119" t="s">
        <v>442</v>
      </c>
      <c r="C158" s="117"/>
      <c r="D158" s="117">
        <v>1</v>
      </c>
      <c r="E158" s="117">
        <v>6</v>
      </c>
      <c r="F158" s="117">
        <v>8</v>
      </c>
      <c r="G158" s="185">
        <f>SUM(G156:I157)</f>
        <v>228911195.44999999</v>
      </c>
      <c r="H158" s="186"/>
      <c r="I158" s="187"/>
      <c r="J158" s="78">
        <f>J156+J157</f>
        <v>212859621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</row>
    <row r="161" spans="2:10">
      <c r="B161" s="134" t="s">
        <v>228</v>
      </c>
      <c r="C161" s="134"/>
      <c r="E161" s="45"/>
      <c r="F161" s="45"/>
      <c r="G161" s="45"/>
      <c r="H161" s="45"/>
      <c r="J161" s="63" t="s">
        <v>229</v>
      </c>
    </row>
    <row r="162" spans="2:10">
      <c r="B162" s="134" t="s">
        <v>658</v>
      </c>
      <c r="C162" s="134"/>
      <c r="E162" s="45"/>
      <c r="F162" s="45"/>
      <c r="G162" s="45"/>
      <c r="H162" s="45"/>
      <c r="I162" s="120" t="s">
        <v>230</v>
      </c>
      <c r="J162" s="63" t="s">
        <v>54</v>
      </c>
    </row>
    <row r="167" spans="2:10">
      <c r="I167" s="123"/>
    </row>
  </sheetData>
  <mergeCells count="97">
    <mergeCell ref="H8:I8"/>
    <mergeCell ref="B3:J3"/>
    <mergeCell ref="B4:J4"/>
    <mergeCell ref="B5:J5"/>
    <mergeCell ref="B6:J6"/>
    <mergeCell ref="B7:J7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</mergeCells>
  <printOptions horizontalCentered="1"/>
  <pageMargins left="0.7" right="0.7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opLeftCell="A46" zoomScaleNormal="100" zoomScaleSheetLayoutView="100" workbookViewId="0">
      <selection activeCell="H23" sqref="H23:I79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10" width="2.42578125" style="38" customWidth="1"/>
    <col min="11" max="11" width="9.140625" style="38"/>
    <col min="12" max="12" width="11.5703125" style="38" bestFit="1" customWidth="1"/>
    <col min="13" max="16384" width="9.140625" style="38"/>
  </cols>
  <sheetData>
    <row r="1" spans="1:9" ht="13.5">
      <c r="I1" s="39" t="s">
        <v>1</v>
      </c>
    </row>
    <row r="2" spans="1:9" ht="13.5">
      <c r="I2" s="64" t="s">
        <v>443</v>
      </c>
    </row>
    <row r="3" spans="1:9">
      <c r="A3" s="41" t="s">
        <v>56</v>
      </c>
      <c r="B3" s="233" t="s">
        <v>57</v>
      </c>
      <c r="C3" s="234"/>
      <c r="D3" s="234"/>
      <c r="E3" s="234"/>
      <c r="F3" s="234"/>
      <c r="G3" s="234"/>
      <c r="H3" s="234"/>
      <c r="I3" s="235"/>
    </row>
    <row r="4" spans="1:9">
      <c r="A4" s="41" t="s">
        <v>58</v>
      </c>
      <c r="B4" s="233" t="s">
        <v>10</v>
      </c>
      <c r="C4" s="234"/>
      <c r="D4" s="234"/>
      <c r="E4" s="234"/>
      <c r="F4" s="234"/>
      <c r="G4" s="234"/>
      <c r="H4" s="234"/>
      <c r="I4" s="235"/>
    </row>
    <row r="5" spans="1:9">
      <c r="A5" s="41" t="s">
        <v>59</v>
      </c>
      <c r="B5" s="233" t="s">
        <v>60</v>
      </c>
      <c r="C5" s="234"/>
      <c r="D5" s="234"/>
      <c r="E5" s="234"/>
      <c r="F5" s="234"/>
      <c r="G5" s="234"/>
      <c r="H5" s="234"/>
      <c r="I5" s="235"/>
    </row>
    <row r="6" spans="1:9">
      <c r="A6" s="41" t="s">
        <v>61</v>
      </c>
      <c r="B6" s="236" t="s">
        <v>62</v>
      </c>
      <c r="C6" s="237"/>
      <c r="D6" s="237"/>
      <c r="E6" s="237"/>
      <c r="F6" s="237"/>
      <c r="G6" s="237"/>
      <c r="H6" s="237"/>
      <c r="I6" s="238"/>
    </row>
    <row r="7" spans="1:9">
      <c r="A7" s="41" t="s">
        <v>63</v>
      </c>
      <c r="B7" s="236" t="s">
        <v>62</v>
      </c>
      <c r="C7" s="237"/>
      <c r="D7" s="237"/>
      <c r="E7" s="237"/>
      <c r="F7" s="237"/>
      <c r="G7" s="237"/>
      <c r="H7" s="237"/>
      <c r="I7" s="238"/>
    </row>
    <row r="8" spans="1:9">
      <c r="F8" s="60"/>
      <c r="G8" s="60"/>
      <c r="H8" s="60"/>
      <c r="I8" s="60"/>
    </row>
    <row r="10" spans="1:9" ht="13.5" thickBot="1">
      <c r="A10" s="232" t="s">
        <v>444</v>
      </c>
      <c r="B10" s="232"/>
      <c r="C10" s="232"/>
      <c r="D10" s="232"/>
      <c r="E10" s="232"/>
      <c r="F10" s="232"/>
      <c r="G10" s="232"/>
      <c r="H10" s="232"/>
      <c r="I10" s="232"/>
    </row>
    <row r="11" spans="1:9" ht="14.25" thickTop="1" thickBot="1">
      <c r="A11" s="230" t="s">
        <v>445</v>
      </c>
      <c r="B11" s="230"/>
      <c r="C11" s="230"/>
      <c r="D11" s="230"/>
      <c r="E11" s="230"/>
      <c r="F11" s="230"/>
      <c r="G11" s="230"/>
      <c r="H11" s="230"/>
      <c r="I11" s="230"/>
    </row>
    <row r="12" spans="1:9" ht="13.5" thickTop="1">
      <c r="A12" s="83"/>
      <c r="B12" s="83"/>
      <c r="C12" s="83"/>
      <c r="D12" s="83"/>
      <c r="E12" s="83"/>
      <c r="F12" s="83"/>
      <c r="G12" s="83"/>
      <c r="H12" s="83"/>
    </row>
    <row r="13" spans="1:9">
      <c r="B13" s="134" t="s">
        <v>654</v>
      </c>
      <c r="C13" s="134"/>
      <c r="D13" s="134"/>
      <c r="E13" s="134"/>
      <c r="F13" s="134"/>
      <c r="G13" s="134"/>
      <c r="H13" s="134"/>
    </row>
    <row r="15" spans="1:9">
      <c r="I15" s="84" t="s">
        <v>446</v>
      </c>
    </row>
    <row r="16" spans="1:9" ht="12.75" customHeight="1">
      <c r="A16" s="154" t="s">
        <v>447</v>
      </c>
      <c r="B16" s="227" t="s">
        <v>448</v>
      </c>
      <c r="C16" s="231" t="s">
        <v>68</v>
      </c>
      <c r="D16" s="227" t="s">
        <v>449</v>
      </c>
      <c r="E16" s="227" t="s">
        <v>450</v>
      </c>
      <c r="F16" s="227"/>
      <c r="G16" s="227"/>
      <c r="H16" s="227" t="s">
        <v>235</v>
      </c>
      <c r="I16" s="227"/>
    </row>
    <row r="17" spans="1:19" ht="12.75" customHeight="1">
      <c r="A17" s="223"/>
      <c r="B17" s="227"/>
      <c r="C17" s="231"/>
      <c r="D17" s="227"/>
      <c r="E17" s="227"/>
      <c r="F17" s="227"/>
      <c r="G17" s="227"/>
      <c r="H17" s="227"/>
      <c r="I17" s="227"/>
    </row>
    <row r="18" spans="1:19">
      <c r="A18" s="223"/>
      <c r="B18" s="227"/>
      <c r="C18" s="231"/>
      <c r="D18" s="227"/>
      <c r="E18" s="227"/>
      <c r="F18" s="227"/>
      <c r="G18" s="227"/>
      <c r="H18" s="227"/>
      <c r="I18" s="227"/>
    </row>
    <row r="19" spans="1:19" ht="25.5" customHeight="1">
      <c r="A19" s="223"/>
      <c r="B19" s="227"/>
      <c r="C19" s="231"/>
      <c r="D19" s="227"/>
      <c r="E19" s="227"/>
      <c r="F19" s="227"/>
      <c r="G19" s="227"/>
      <c r="H19" s="227" t="s">
        <v>451</v>
      </c>
      <c r="I19" s="227" t="s">
        <v>452</v>
      </c>
    </row>
    <row r="20" spans="1:19">
      <c r="A20" s="224"/>
      <c r="B20" s="227"/>
      <c r="C20" s="231"/>
      <c r="D20" s="227"/>
      <c r="E20" s="227"/>
      <c r="F20" s="227"/>
      <c r="G20" s="227"/>
      <c r="H20" s="227"/>
      <c r="I20" s="227"/>
    </row>
    <row r="21" spans="1:19">
      <c r="A21" s="53">
        <v>1</v>
      </c>
      <c r="B21" s="53">
        <v>2</v>
      </c>
      <c r="C21" s="53">
        <v>3</v>
      </c>
      <c r="D21" s="53">
        <v>4</v>
      </c>
      <c r="E21" s="146">
        <v>5</v>
      </c>
      <c r="F21" s="146"/>
      <c r="G21" s="146"/>
      <c r="H21" s="53">
        <v>6</v>
      </c>
      <c r="I21" s="53">
        <v>7</v>
      </c>
    </row>
    <row r="22" spans="1:19" ht="27" customHeight="1">
      <c r="A22" s="53"/>
      <c r="B22" s="85" t="s">
        <v>453</v>
      </c>
      <c r="C22" s="53"/>
      <c r="D22" s="53"/>
      <c r="E22" s="146"/>
      <c r="F22" s="146"/>
      <c r="G22" s="146"/>
      <c r="H22" s="53"/>
      <c r="I22" s="53"/>
    </row>
    <row r="23" spans="1:19" ht="15" customHeight="1">
      <c r="A23" s="53" t="s">
        <v>454</v>
      </c>
      <c r="B23" s="75" t="s">
        <v>455</v>
      </c>
      <c r="C23" s="53" t="s">
        <v>456</v>
      </c>
      <c r="D23" s="53"/>
      <c r="E23" s="53">
        <v>4</v>
      </c>
      <c r="F23" s="53">
        <v>0</v>
      </c>
      <c r="G23" s="53">
        <v>1</v>
      </c>
      <c r="H23" s="88">
        <v>9475585</v>
      </c>
      <c r="I23" s="89">
        <v>11155865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ht="13.5" customHeight="1">
      <c r="A24" s="53"/>
      <c r="B24" s="58" t="s">
        <v>457</v>
      </c>
      <c r="C24" s="53"/>
      <c r="D24" s="53"/>
      <c r="E24" s="53"/>
      <c r="F24" s="53"/>
      <c r="G24" s="53"/>
      <c r="H24" s="90">
        <v>0</v>
      </c>
      <c r="I24" s="87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ht="26.25" customHeight="1">
      <c r="A25" s="53" t="s">
        <v>458</v>
      </c>
      <c r="B25" s="58" t="s">
        <v>459</v>
      </c>
      <c r="C25" s="53"/>
      <c r="D25" s="53" t="s">
        <v>460</v>
      </c>
      <c r="E25" s="53"/>
      <c r="F25" s="53"/>
      <c r="G25" s="53"/>
      <c r="H25" s="90">
        <v>0</v>
      </c>
      <c r="I25" s="87">
        <v>0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ht="15.75" customHeight="1">
      <c r="A26" s="53" t="s">
        <v>461</v>
      </c>
      <c r="B26" s="58" t="s">
        <v>462</v>
      </c>
      <c r="C26" s="53"/>
      <c r="D26" s="53" t="s">
        <v>463</v>
      </c>
      <c r="E26" s="53"/>
      <c r="F26" s="53"/>
      <c r="G26" s="53"/>
      <c r="H26" s="90">
        <v>0</v>
      </c>
      <c r="I26" s="87">
        <v>0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ht="27" customHeight="1">
      <c r="A27" s="53" t="s">
        <v>464</v>
      </c>
      <c r="B27" s="58" t="s">
        <v>465</v>
      </c>
      <c r="C27" s="53"/>
      <c r="D27" s="53" t="s">
        <v>460</v>
      </c>
      <c r="E27" s="53"/>
      <c r="F27" s="53"/>
      <c r="G27" s="53"/>
      <c r="H27" s="90">
        <v>8923128</v>
      </c>
      <c r="I27" s="87">
        <v>8845676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ht="15.75" customHeight="1">
      <c r="A28" s="53" t="s">
        <v>466</v>
      </c>
      <c r="B28" s="58" t="s">
        <v>467</v>
      </c>
      <c r="C28" s="53"/>
      <c r="D28" s="53" t="s">
        <v>463</v>
      </c>
      <c r="E28" s="53"/>
      <c r="F28" s="53"/>
      <c r="G28" s="53"/>
      <c r="H28" s="90">
        <v>-178326</v>
      </c>
      <c r="I28" s="86">
        <v>631903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ht="15.75" customHeight="1">
      <c r="A29" s="53" t="s">
        <v>468</v>
      </c>
      <c r="B29" s="58" t="s">
        <v>469</v>
      </c>
      <c r="C29" s="53"/>
      <c r="D29" s="53" t="s">
        <v>463</v>
      </c>
      <c r="E29" s="53"/>
      <c r="F29" s="53"/>
      <c r="G29" s="53"/>
      <c r="H29" s="90">
        <v>0</v>
      </c>
      <c r="I29" s="86">
        <v>0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ht="13.5" customHeight="1">
      <c r="A30" s="53" t="s">
        <v>470</v>
      </c>
      <c r="B30" s="58" t="s">
        <v>471</v>
      </c>
      <c r="C30" s="53"/>
      <c r="D30" s="53" t="s">
        <v>463</v>
      </c>
      <c r="E30" s="53"/>
      <c r="F30" s="53"/>
      <c r="G30" s="53"/>
      <c r="H30" s="90">
        <v>0</v>
      </c>
      <c r="I30" s="86">
        <v>0</v>
      </c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ht="26.25" customHeight="1">
      <c r="A31" s="53" t="s">
        <v>472</v>
      </c>
      <c r="B31" s="58" t="s">
        <v>473</v>
      </c>
      <c r="C31" s="53"/>
      <c r="D31" s="53" t="s">
        <v>463</v>
      </c>
      <c r="E31" s="53"/>
      <c r="F31" s="53"/>
      <c r="G31" s="53"/>
      <c r="H31" s="62">
        <v>0</v>
      </c>
      <c r="I31" s="122">
        <v>0</v>
      </c>
    </row>
    <row r="32" spans="1:19" ht="15.75" customHeight="1">
      <c r="A32" s="77" t="s">
        <v>474</v>
      </c>
      <c r="B32" s="75" t="s">
        <v>475</v>
      </c>
      <c r="C32" s="53"/>
      <c r="D32" s="53"/>
      <c r="E32" s="53">
        <v>4</v>
      </c>
      <c r="F32" s="53">
        <v>0</v>
      </c>
      <c r="G32" s="53">
        <v>2</v>
      </c>
      <c r="H32" s="88">
        <v>8744802</v>
      </c>
      <c r="I32" s="88">
        <v>9477579</v>
      </c>
      <c r="J32" s="101"/>
      <c r="K32" s="101"/>
      <c r="L32" s="101"/>
      <c r="M32" s="101"/>
      <c r="N32" s="101"/>
    </row>
    <row r="33" spans="1:14" ht="12.75" customHeight="1">
      <c r="A33" s="53" t="s">
        <v>476</v>
      </c>
      <c r="B33" s="58" t="s">
        <v>477</v>
      </c>
      <c r="C33" s="53"/>
      <c r="D33" s="53" t="s">
        <v>463</v>
      </c>
      <c r="E33" s="53"/>
      <c r="F33" s="53"/>
      <c r="G33" s="53"/>
      <c r="H33" s="86">
        <v>-1109121</v>
      </c>
      <c r="I33" s="86">
        <v>-256378</v>
      </c>
      <c r="J33" s="101"/>
      <c r="K33" s="101"/>
      <c r="L33" s="101"/>
      <c r="M33" s="101"/>
      <c r="N33" s="101"/>
    </row>
    <row r="34" spans="1:14" ht="13.5" customHeight="1">
      <c r="A34" s="53" t="s">
        <v>478</v>
      </c>
      <c r="B34" s="58" t="s">
        <v>479</v>
      </c>
      <c r="C34" s="53"/>
      <c r="D34" s="53" t="s">
        <v>463</v>
      </c>
      <c r="E34" s="53"/>
      <c r="F34" s="53"/>
      <c r="G34" s="53"/>
      <c r="H34" s="86">
        <v>-11294602</v>
      </c>
      <c r="I34" s="86">
        <v>12096032</v>
      </c>
      <c r="J34" s="101"/>
      <c r="K34" s="101"/>
      <c r="L34" s="101"/>
      <c r="M34" s="101"/>
      <c r="N34" s="101"/>
    </row>
    <row r="35" spans="1:14" ht="14.25" customHeight="1">
      <c r="A35" s="53" t="s">
        <v>480</v>
      </c>
      <c r="B35" s="58" t="s">
        <v>481</v>
      </c>
      <c r="C35" s="53"/>
      <c r="D35" s="53" t="s">
        <v>463</v>
      </c>
      <c r="E35" s="53"/>
      <c r="F35" s="53"/>
      <c r="G35" s="53"/>
      <c r="H35" s="86">
        <v>-8991314</v>
      </c>
      <c r="I35" s="86">
        <v>1229968</v>
      </c>
      <c r="J35" s="101"/>
      <c r="K35" s="101"/>
      <c r="L35" s="101"/>
      <c r="M35" s="101"/>
      <c r="N35" s="101"/>
    </row>
    <row r="36" spans="1:14" ht="14.25" customHeight="1">
      <c r="A36" s="53" t="s">
        <v>482</v>
      </c>
      <c r="B36" s="58" t="s">
        <v>483</v>
      </c>
      <c r="C36" s="53"/>
      <c r="D36" s="53" t="s">
        <v>463</v>
      </c>
      <c r="E36" s="53"/>
      <c r="F36" s="53"/>
      <c r="G36" s="53"/>
      <c r="H36" s="86">
        <v>220197</v>
      </c>
      <c r="I36" s="86">
        <v>171860</v>
      </c>
      <c r="J36" s="101"/>
      <c r="K36" s="101"/>
      <c r="L36" s="101"/>
      <c r="M36" s="101"/>
      <c r="N36" s="101"/>
    </row>
    <row r="37" spans="1:14" ht="14.25" customHeight="1">
      <c r="A37" s="53" t="s">
        <v>484</v>
      </c>
      <c r="B37" s="58" t="s">
        <v>485</v>
      </c>
      <c r="C37" s="53"/>
      <c r="D37" s="53" t="s">
        <v>463</v>
      </c>
      <c r="E37" s="53"/>
      <c r="F37" s="53"/>
      <c r="G37" s="53"/>
      <c r="H37" s="86">
        <v>1539419</v>
      </c>
      <c r="I37" s="87">
        <v>-775772</v>
      </c>
      <c r="J37" s="101"/>
      <c r="K37" s="101"/>
      <c r="L37" s="101"/>
      <c r="M37" s="101"/>
      <c r="N37" s="101"/>
    </row>
    <row r="38" spans="1:14" ht="13.5" customHeight="1">
      <c r="A38" s="53" t="s">
        <v>486</v>
      </c>
      <c r="B38" s="58" t="s">
        <v>487</v>
      </c>
      <c r="C38" s="53"/>
      <c r="D38" s="53" t="s">
        <v>463</v>
      </c>
      <c r="E38" s="53"/>
      <c r="F38" s="53"/>
      <c r="G38" s="53"/>
      <c r="H38" s="86">
        <v>-3419275</v>
      </c>
      <c r="I38" s="87">
        <v>-4034643</v>
      </c>
      <c r="J38" s="101"/>
      <c r="K38" s="101"/>
      <c r="L38" s="101"/>
      <c r="M38" s="101"/>
      <c r="N38" s="101"/>
    </row>
    <row r="39" spans="1:14" ht="15" customHeight="1">
      <c r="A39" s="53" t="s">
        <v>488</v>
      </c>
      <c r="B39" s="58" t="s">
        <v>489</v>
      </c>
      <c r="C39" s="53" t="s">
        <v>490</v>
      </c>
      <c r="D39" s="53" t="s">
        <v>463</v>
      </c>
      <c r="E39" s="53"/>
      <c r="F39" s="53"/>
      <c r="G39" s="53"/>
      <c r="H39" s="86">
        <v>9702537</v>
      </c>
      <c r="I39" s="87">
        <v>29593</v>
      </c>
      <c r="J39" s="101"/>
      <c r="K39" s="101"/>
      <c r="L39" s="101"/>
      <c r="M39" s="101"/>
      <c r="N39" s="101"/>
    </row>
    <row r="40" spans="1:14" ht="15.75" customHeight="1">
      <c r="A40" s="77" t="s">
        <v>491</v>
      </c>
      <c r="B40" s="75" t="s">
        <v>492</v>
      </c>
      <c r="C40" s="53"/>
      <c r="D40" s="53"/>
      <c r="E40" s="53">
        <v>4</v>
      </c>
      <c r="F40" s="53">
        <v>0</v>
      </c>
      <c r="G40" s="53">
        <v>3</v>
      </c>
      <c r="H40" s="88">
        <v>-13352159</v>
      </c>
      <c r="I40" s="88">
        <v>8460660</v>
      </c>
      <c r="J40" s="101"/>
      <c r="K40" s="101"/>
      <c r="L40" s="101"/>
      <c r="M40" s="101"/>
      <c r="N40" s="101"/>
    </row>
    <row r="41" spans="1:14" ht="15.75" customHeight="1">
      <c r="A41" s="77" t="s">
        <v>493</v>
      </c>
      <c r="B41" s="75" t="s">
        <v>494</v>
      </c>
      <c r="C41" s="53"/>
      <c r="D41" s="53"/>
      <c r="E41" s="53">
        <v>4</v>
      </c>
      <c r="F41" s="53">
        <v>0</v>
      </c>
      <c r="G41" s="53">
        <v>4</v>
      </c>
      <c r="H41" s="88">
        <v>4868228</v>
      </c>
      <c r="I41" s="89">
        <v>29094104</v>
      </c>
      <c r="J41" s="101"/>
      <c r="K41" s="101"/>
      <c r="L41" s="101"/>
      <c r="M41" s="101"/>
      <c r="N41" s="101"/>
    </row>
    <row r="42" spans="1:14" ht="15" customHeight="1">
      <c r="A42" s="53"/>
      <c r="B42" s="58" t="s">
        <v>495</v>
      </c>
      <c r="C42" s="53"/>
      <c r="D42" s="53"/>
      <c r="E42" s="53"/>
      <c r="F42" s="53"/>
      <c r="G42" s="53"/>
      <c r="H42" s="56"/>
      <c r="I42" s="124"/>
    </row>
    <row r="43" spans="1:14" ht="15" customHeight="1">
      <c r="A43" s="77" t="s">
        <v>496</v>
      </c>
      <c r="B43" s="75" t="s">
        <v>497</v>
      </c>
      <c r="C43" s="53"/>
      <c r="D43" s="53"/>
      <c r="E43" s="53">
        <v>4</v>
      </c>
      <c r="F43" s="53">
        <v>0</v>
      </c>
      <c r="G43" s="53">
        <v>5</v>
      </c>
      <c r="H43" s="89">
        <v>5000000</v>
      </c>
      <c r="I43" s="89">
        <v>1621945</v>
      </c>
      <c r="J43" s="101"/>
      <c r="K43" s="101"/>
      <c r="L43" s="101"/>
      <c r="M43" s="101"/>
      <c r="N43" s="101"/>
    </row>
    <row r="44" spans="1:14" ht="17.25" customHeight="1">
      <c r="A44" s="53" t="s">
        <v>498</v>
      </c>
      <c r="B44" s="58" t="s">
        <v>499</v>
      </c>
      <c r="C44" s="53"/>
      <c r="D44" s="53" t="s">
        <v>460</v>
      </c>
      <c r="E44" s="53">
        <v>4</v>
      </c>
      <c r="F44" s="53">
        <v>0</v>
      </c>
      <c r="G44" s="53">
        <v>6</v>
      </c>
      <c r="H44" s="89">
        <v>5000000</v>
      </c>
      <c r="I44" s="87">
        <v>0</v>
      </c>
      <c r="J44" s="101"/>
      <c r="K44" s="101"/>
      <c r="L44" s="101"/>
      <c r="M44" s="101"/>
      <c r="N44" s="101"/>
    </row>
    <row r="45" spans="1:14" ht="15.75" customHeight="1">
      <c r="A45" s="53" t="s">
        <v>500</v>
      </c>
      <c r="B45" s="58" t="s">
        <v>501</v>
      </c>
      <c r="C45" s="53"/>
      <c r="D45" s="53" t="s">
        <v>460</v>
      </c>
      <c r="E45" s="53">
        <v>4</v>
      </c>
      <c r="F45" s="53">
        <v>0</v>
      </c>
      <c r="G45" s="53">
        <v>7</v>
      </c>
      <c r="H45" s="89">
        <v>0</v>
      </c>
      <c r="I45" s="87">
        <v>0</v>
      </c>
      <c r="J45" s="101"/>
      <c r="K45" s="101"/>
      <c r="L45" s="101"/>
      <c r="M45" s="101"/>
      <c r="N45" s="101"/>
    </row>
    <row r="46" spans="1:14" ht="15" customHeight="1">
      <c r="A46" s="53" t="s">
        <v>502</v>
      </c>
      <c r="B46" s="58" t="s">
        <v>503</v>
      </c>
      <c r="C46" s="53"/>
      <c r="D46" s="53" t="s">
        <v>460</v>
      </c>
      <c r="E46" s="53">
        <v>4</v>
      </c>
      <c r="F46" s="53">
        <v>0</v>
      </c>
      <c r="G46" s="53">
        <v>8</v>
      </c>
      <c r="H46" s="89">
        <v>0</v>
      </c>
      <c r="I46" s="87">
        <v>0</v>
      </c>
      <c r="J46" s="101"/>
      <c r="K46" s="101"/>
      <c r="L46" s="101"/>
      <c r="M46" s="101"/>
      <c r="N46" s="101"/>
    </row>
    <row r="47" spans="1:14" ht="12.75" customHeight="1">
      <c r="A47" s="53" t="s">
        <v>504</v>
      </c>
      <c r="B47" s="58" t="s">
        <v>505</v>
      </c>
      <c r="C47" s="53"/>
      <c r="D47" s="53" t="s">
        <v>460</v>
      </c>
      <c r="E47" s="53">
        <v>4</v>
      </c>
      <c r="F47" s="53">
        <v>0</v>
      </c>
      <c r="G47" s="53">
        <v>9</v>
      </c>
      <c r="H47" s="89">
        <v>0</v>
      </c>
      <c r="I47" s="87">
        <v>0</v>
      </c>
      <c r="J47" s="101"/>
      <c r="K47" s="101"/>
      <c r="L47" s="101"/>
      <c r="M47" s="101"/>
      <c r="N47" s="101"/>
    </row>
    <row r="48" spans="1:14" ht="12.75" customHeight="1">
      <c r="A48" s="53" t="s">
        <v>506</v>
      </c>
      <c r="B48" s="58" t="s">
        <v>507</v>
      </c>
      <c r="C48" s="53"/>
      <c r="D48" s="53" t="s">
        <v>460</v>
      </c>
      <c r="E48" s="53">
        <v>4</v>
      </c>
      <c r="F48" s="53">
        <v>1</v>
      </c>
      <c r="G48" s="53">
        <v>0</v>
      </c>
      <c r="H48" s="89">
        <v>0</v>
      </c>
      <c r="I48" s="87">
        <v>0</v>
      </c>
      <c r="J48" s="101"/>
      <c r="K48" s="101"/>
      <c r="L48" s="101"/>
      <c r="M48" s="101"/>
      <c r="N48" s="101"/>
    </row>
    <row r="49" spans="1:14" ht="13.5" customHeight="1">
      <c r="A49" s="53" t="s">
        <v>508</v>
      </c>
      <c r="B49" s="58" t="s">
        <v>509</v>
      </c>
      <c r="C49" s="53"/>
      <c r="D49" s="53" t="s">
        <v>460</v>
      </c>
      <c r="E49" s="53">
        <v>4</v>
      </c>
      <c r="F49" s="53">
        <v>1</v>
      </c>
      <c r="G49" s="53">
        <v>1</v>
      </c>
      <c r="H49" s="89">
        <v>0</v>
      </c>
      <c r="I49" s="87">
        <v>1621945</v>
      </c>
      <c r="J49" s="101"/>
      <c r="K49" s="101"/>
      <c r="L49" s="101"/>
      <c r="M49" s="101"/>
      <c r="N49" s="101"/>
    </row>
    <row r="50" spans="1:14" ht="15.75" customHeight="1">
      <c r="A50" s="77" t="s">
        <v>510</v>
      </c>
      <c r="B50" s="75" t="s">
        <v>511</v>
      </c>
      <c r="C50" s="53"/>
      <c r="D50" s="53"/>
      <c r="E50" s="53">
        <v>4</v>
      </c>
      <c r="F50" s="53">
        <v>1</v>
      </c>
      <c r="G50" s="53">
        <v>2</v>
      </c>
      <c r="H50" s="89">
        <v>14534329</v>
      </c>
      <c r="I50" s="89">
        <v>6496427</v>
      </c>
      <c r="J50" s="101"/>
      <c r="K50" s="101"/>
      <c r="L50" s="101"/>
      <c r="M50" s="101"/>
      <c r="N50" s="101"/>
    </row>
    <row r="51" spans="1:14" ht="15" customHeight="1">
      <c r="A51" s="53" t="s">
        <v>512</v>
      </c>
      <c r="B51" s="58" t="s">
        <v>513</v>
      </c>
      <c r="C51" s="53"/>
      <c r="D51" s="53" t="s">
        <v>514</v>
      </c>
      <c r="E51" s="53">
        <v>4</v>
      </c>
      <c r="F51" s="53">
        <v>1</v>
      </c>
      <c r="G51" s="53">
        <v>3</v>
      </c>
      <c r="H51" s="87">
        <v>14000000</v>
      </c>
      <c r="I51" s="87">
        <v>0</v>
      </c>
      <c r="J51" s="101"/>
      <c r="K51" s="101"/>
      <c r="L51" s="101"/>
      <c r="M51" s="101"/>
      <c r="N51" s="101"/>
    </row>
    <row r="52" spans="1:14" ht="13.5" customHeight="1">
      <c r="A52" s="53" t="s">
        <v>515</v>
      </c>
      <c r="B52" s="58" t="s">
        <v>516</v>
      </c>
      <c r="C52" s="53"/>
      <c r="D52" s="53" t="s">
        <v>514</v>
      </c>
      <c r="E52" s="53">
        <v>4</v>
      </c>
      <c r="F52" s="53">
        <v>1</v>
      </c>
      <c r="G52" s="53">
        <v>4</v>
      </c>
      <c r="H52" s="87">
        <v>0</v>
      </c>
      <c r="I52" s="87">
        <v>0</v>
      </c>
      <c r="J52" s="101"/>
      <c r="K52" s="101"/>
      <c r="L52" s="101"/>
      <c r="M52" s="101"/>
      <c r="N52" s="101"/>
    </row>
    <row r="53" spans="1:14" ht="14.25" customHeight="1">
      <c r="A53" s="53" t="s">
        <v>517</v>
      </c>
      <c r="B53" s="58" t="s">
        <v>518</v>
      </c>
      <c r="C53" s="53" t="s">
        <v>519</v>
      </c>
      <c r="D53" s="53" t="s">
        <v>514</v>
      </c>
      <c r="E53" s="53">
        <v>4</v>
      </c>
      <c r="F53" s="53">
        <v>1</v>
      </c>
      <c r="G53" s="53">
        <v>5</v>
      </c>
      <c r="H53" s="87">
        <v>0</v>
      </c>
      <c r="I53" s="87">
        <v>6302167</v>
      </c>
      <c r="J53" s="101"/>
      <c r="K53" s="101"/>
      <c r="L53" s="101"/>
      <c r="M53" s="101"/>
      <c r="N53" s="101"/>
    </row>
    <row r="54" spans="1:14" ht="16.5" customHeight="1">
      <c r="A54" s="53" t="s">
        <v>520</v>
      </c>
      <c r="B54" s="58" t="s">
        <v>521</v>
      </c>
      <c r="C54" s="53"/>
      <c r="D54" s="53" t="s">
        <v>514</v>
      </c>
      <c r="E54" s="53">
        <v>4</v>
      </c>
      <c r="F54" s="53">
        <v>1</v>
      </c>
      <c r="G54" s="53">
        <v>6</v>
      </c>
      <c r="H54" s="87">
        <v>534329</v>
      </c>
      <c r="I54" s="87">
        <v>194260</v>
      </c>
      <c r="J54" s="101"/>
      <c r="K54" s="101"/>
      <c r="L54" s="101"/>
      <c r="M54" s="101"/>
      <c r="N54" s="101"/>
    </row>
    <row r="55" spans="1:14" ht="15.75" customHeight="1">
      <c r="A55" s="77">
        <v>31</v>
      </c>
      <c r="B55" s="75" t="s">
        <v>522</v>
      </c>
      <c r="C55" s="53"/>
      <c r="D55" s="53"/>
      <c r="E55" s="53">
        <v>4</v>
      </c>
      <c r="F55" s="53">
        <v>1</v>
      </c>
      <c r="G55" s="53">
        <v>7</v>
      </c>
      <c r="H55" s="87">
        <v>0</v>
      </c>
      <c r="I55" s="87">
        <v>0</v>
      </c>
      <c r="J55" s="101"/>
      <c r="K55" s="101"/>
      <c r="L55" s="101"/>
      <c r="M55" s="101"/>
      <c r="N55" s="101"/>
    </row>
    <row r="56" spans="1:14" ht="14.25" customHeight="1">
      <c r="A56" s="77" t="s">
        <v>523</v>
      </c>
      <c r="B56" s="75" t="s">
        <v>524</v>
      </c>
      <c r="C56" s="53"/>
      <c r="D56" s="53"/>
      <c r="E56" s="53">
        <v>4</v>
      </c>
      <c r="F56" s="53">
        <v>1</v>
      </c>
      <c r="G56" s="53">
        <v>8</v>
      </c>
      <c r="H56" s="89">
        <v>9534329</v>
      </c>
      <c r="I56" s="89">
        <v>4874482</v>
      </c>
      <c r="J56" s="101"/>
      <c r="K56" s="101"/>
      <c r="L56" s="101"/>
      <c r="M56" s="101"/>
      <c r="N56" s="101"/>
    </row>
    <row r="57" spans="1:14" ht="27" customHeight="1">
      <c r="A57" s="53"/>
      <c r="B57" s="58" t="s">
        <v>525</v>
      </c>
      <c r="C57" s="53"/>
      <c r="D57" s="53"/>
      <c r="E57" s="53"/>
      <c r="F57" s="53"/>
      <c r="G57" s="53"/>
      <c r="H57" s="56"/>
      <c r="I57" s="124"/>
    </row>
    <row r="58" spans="1:14" ht="14.25" customHeight="1">
      <c r="A58" s="77" t="s">
        <v>526</v>
      </c>
      <c r="B58" s="75" t="s">
        <v>527</v>
      </c>
      <c r="C58" s="53"/>
      <c r="D58" s="53"/>
      <c r="E58" s="53">
        <v>4</v>
      </c>
      <c r="F58" s="53">
        <v>1</v>
      </c>
      <c r="G58" s="53">
        <v>9</v>
      </c>
      <c r="H58" s="89">
        <v>38200000</v>
      </c>
      <c r="I58" s="89">
        <v>12580399</v>
      </c>
      <c r="J58" s="101"/>
      <c r="K58" s="101"/>
      <c r="L58" s="101"/>
      <c r="M58" s="101"/>
      <c r="N58" s="101"/>
    </row>
    <row r="59" spans="1:14" ht="13.5" customHeight="1">
      <c r="A59" s="53" t="s">
        <v>528</v>
      </c>
      <c r="B59" s="58" t="s">
        <v>529</v>
      </c>
      <c r="C59" s="53"/>
      <c r="D59" s="53" t="s">
        <v>460</v>
      </c>
      <c r="E59" s="53">
        <v>4</v>
      </c>
      <c r="F59" s="53">
        <v>2</v>
      </c>
      <c r="G59" s="53">
        <v>0</v>
      </c>
      <c r="H59" s="90">
        <v>0</v>
      </c>
      <c r="I59" s="87">
        <v>0</v>
      </c>
      <c r="J59" s="101"/>
      <c r="K59" s="101"/>
      <c r="L59" s="101"/>
      <c r="M59" s="101"/>
      <c r="N59" s="101"/>
    </row>
    <row r="60" spans="1:14" ht="12.75" customHeight="1">
      <c r="A60" s="53" t="s">
        <v>530</v>
      </c>
      <c r="B60" s="58" t="s">
        <v>531</v>
      </c>
      <c r="C60" s="53"/>
      <c r="D60" s="53" t="s">
        <v>460</v>
      </c>
      <c r="E60" s="53">
        <v>4</v>
      </c>
      <c r="F60" s="53">
        <v>2</v>
      </c>
      <c r="G60" s="53">
        <v>1</v>
      </c>
      <c r="H60" s="90">
        <v>1170000</v>
      </c>
      <c r="I60" s="87">
        <v>0</v>
      </c>
      <c r="J60" s="101"/>
      <c r="K60" s="101"/>
      <c r="L60" s="101"/>
      <c r="M60" s="101"/>
      <c r="N60" s="101"/>
    </row>
    <row r="61" spans="1:14" ht="12.75" customHeight="1">
      <c r="A61" s="53" t="s">
        <v>532</v>
      </c>
      <c r="B61" s="58" t="s">
        <v>533</v>
      </c>
      <c r="C61" s="53" t="s">
        <v>534</v>
      </c>
      <c r="D61" s="53" t="s">
        <v>460</v>
      </c>
      <c r="E61" s="53">
        <v>4</v>
      </c>
      <c r="F61" s="53">
        <v>2</v>
      </c>
      <c r="G61" s="53">
        <v>2</v>
      </c>
      <c r="H61" s="90">
        <v>37030000</v>
      </c>
      <c r="I61" s="87">
        <v>12270000</v>
      </c>
      <c r="J61" s="101"/>
      <c r="K61" s="101"/>
      <c r="L61" s="101"/>
      <c r="M61" s="101"/>
      <c r="N61" s="101"/>
    </row>
    <row r="62" spans="1:14" ht="27.75" customHeight="1">
      <c r="A62" s="53" t="s">
        <v>535</v>
      </c>
      <c r="B62" s="58" t="s">
        <v>536</v>
      </c>
      <c r="C62" s="53"/>
      <c r="D62" s="53" t="s">
        <v>460</v>
      </c>
      <c r="E62" s="53">
        <v>4</v>
      </c>
      <c r="F62" s="53">
        <v>2</v>
      </c>
      <c r="G62" s="53">
        <v>3</v>
      </c>
      <c r="H62" s="90">
        <v>0</v>
      </c>
      <c r="I62" s="87">
        <v>310399</v>
      </c>
      <c r="J62" s="101"/>
      <c r="K62" s="101"/>
      <c r="L62" s="101"/>
      <c r="M62" s="101"/>
      <c r="N62" s="101"/>
    </row>
    <row r="63" spans="1:14" ht="14.25" customHeight="1">
      <c r="A63" s="77" t="s">
        <v>537</v>
      </c>
      <c r="B63" s="75" t="s">
        <v>538</v>
      </c>
      <c r="C63" s="53"/>
      <c r="D63" s="53"/>
      <c r="E63" s="53">
        <v>4</v>
      </c>
      <c r="F63" s="53">
        <v>2</v>
      </c>
      <c r="G63" s="53">
        <v>4</v>
      </c>
      <c r="H63" s="89">
        <v>44673066</v>
      </c>
      <c r="I63" s="89">
        <v>18857441</v>
      </c>
      <c r="J63" s="101"/>
      <c r="K63" s="101"/>
      <c r="L63" s="101"/>
      <c r="M63" s="101"/>
      <c r="N63" s="101"/>
    </row>
    <row r="64" spans="1:14" ht="12.75" customHeight="1">
      <c r="A64" s="53" t="s">
        <v>539</v>
      </c>
      <c r="B64" s="58" t="s">
        <v>540</v>
      </c>
      <c r="C64" s="53"/>
      <c r="D64" s="53" t="s">
        <v>514</v>
      </c>
      <c r="E64" s="53">
        <v>4</v>
      </c>
      <c r="F64" s="53">
        <v>2</v>
      </c>
      <c r="G64" s="53">
        <v>5</v>
      </c>
      <c r="H64" s="87">
        <v>0</v>
      </c>
      <c r="I64" s="87">
        <v>0</v>
      </c>
      <c r="J64" s="101"/>
      <c r="K64" s="101"/>
      <c r="L64" s="101"/>
      <c r="M64" s="101"/>
      <c r="N64" s="101"/>
    </row>
    <row r="65" spans="1:14" ht="15.75" customHeight="1">
      <c r="A65" s="53" t="s">
        <v>541</v>
      </c>
      <c r="B65" s="58" t="s">
        <v>542</v>
      </c>
      <c r="C65" s="53" t="s">
        <v>543</v>
      </c>
      <c r="D65" s="53" t="s">
        <v>514</v>
      </c>
      <c r="E65" s="53">
        <v>4</v>
      </c>
      <c r="F65" s="53">
        <v>2</v>
      </c>
      <c r="G65" s="53">
        <v>6</v>
      </c>
      <c r="H65" s="87">
        <v>6055196</v>
      </c>
      <c r="I65" s="87">
        <v>4773550</v>
      </c>
      <c r="J65" s="101"/>
      <c r="K65" s="101"/>
      <c r="L65" s="101"/>
      <c r="M65" s="101"/>
      <c r="N65" s="101"/>
    </row>
    <row r="66" spans="1:14" ht="14.25" customHeight="1">
      <c r="A66" s="53" t="s">
        <v>544</v>
      </c>
      <c r="B66" s="58" t="s">
        <v>545</v>
      </c>
      <c r="C66" s="91" t="s">
        <v>546</v>
      </c>
      <c r="D66" s="53" t="s">
        <v>514</v>
      </c>
      <c r="E66" s="53">
        <v>4</v>
      </c>
      <c r="F66" s="53">
        <v>2</v>
      </c>
      <c r="G66" s="53">
        <v>7</v>
      </c>
      <c r="H66" s="87">
        <v>35971259</v>
      </c>
      <c r="I66" s="87">
        <v>11664948</v>
      </c>
      <c r="J66" s="101"/>
      <c r="K66" s="101"/>
      <c r="L66" s="101"/>
      <c r="M66" s="101"/>
      <c r="N66" s="101"/>
    </row>
    <row r="67" spans="1:14" ht="12" customHeight="1">
      <c r="A67" s="53" t="s">
        <v>547</v>
      </c>
      <c r="B67" s="58" t="s">
        <v>548</v>
      </c>
      <c r="C67" s="53"/>
      <c r="D67" s="53" t="s">
        <v>514</v>
      </c>
      <c r="E67" s="53">
        <v>4</v>
      </c>
      <c r="F67" s="53">
        <v>2</v>
      </c>
      <c r="G67" s="53">
        <v>8</v>
      </c>
      <c r="H67" s="87">
        <v>329634</v>
      </c>
      <c r="I67" s="87">
        <v>745056</v>
      </c>
      <c r="J67" s="101"/>
      <c r="K67" s="101"/>
      <c r="L67" s="101"/>
      <c r="M67" s="101"/>
      <c r="N67" s="101"/>
    </row>
    <row r="68" spans="1:14" ht="13.5" customHeight="1">
      <c r="A68" s="53" t="s">
        <v>549</v>
      </c>
      <c r="B68" s="58" t="s">
        <v>550</v>
      </c>
      <c r="C68" s="53"/>
      <c r="D68" s="53" t="s">
        <v>514</v>
      </c>
      <c r="E68" s="53">
        <v>4</v>
      </c>
      <c r="F68" s="53">
        <v>2</v>
      </c>
      <c r="G68" s="53">
        <v>9</v>
      </c>
      <c r="H68" s="87">
        <v>1620923</v>
      </c>
      <c r="I68" s="87">
        <v>1673887</v>
      </c>
      <c r="J68" s="101"/>
      <c r="K68" s="101"/>
      <c r="L68" s="101"/>
      <c r="M68" s="101"/>
      <c r="N68" s="101"/>
    </row>
    <row r="69" spans="1:14" ht="27" customHeight="1">
      <c r="A69" s="53" t="s">
        <v>551</v>
      </c>
      <c r="B69" s="58" t="s">
        <v>552</v>
      </c>
      <c r="C69" s="53"/>
      <c r="D69" s="53" t="s">
        <v>514</v>
      </c>
      <c r="E69" s="53">
        <v>4</v>
      </c>
      <c r="F69" s="53">
        <v>3</v>
      </c>
      <c r="G69" s="53">
        <v>0</v>
      </c>
      <c r="H69" s="87">
        <v>696054</v>
      </c>
      <c r="I69" s="87">
        <v>0</v>
      </c>
      <c r="J69" s="101"/>
      <c r="K69" s="101"/>
      <c r="L69" s="101"/>
      <c r="M69" s="101"/>
      <c r="N69" s="101"/>
    </row>
    <row r="70" spans="1:14" ht="14.25" customHeight="1">
      <c r="A70" s="77" t="s">
        <v>553</v>
      </c>
      <c r="B70" s="75" t="s">
        <v>554</v>
      </c>
      <c r="C70" s="53"/>
      <c r="D70" s="53"/>
      <c r="E70" s="53">
        <v>4</v>
      </c>
      <c r="F70" s="53">
        <v>3</v>
      </c>
      <c r="G70" s="53">
        <v>1</v>
      </c>
      <c r="H70" s="89">
        <v>0</v>
      </c>
      <c r="I70" s="89">
        <v>0</v>
      </c>
      <c r="J70" s="101"/>
      <c r="K70" s="101"/>
      <c r="L70" s="101"/>
      <c r="M70" s="101"/>
      <c r="N70" s="101"/>
    </row>
    <row r="71" spans="1:14" ht="14.25" customHeight="1">
      <c r="A71" s="77" t="s">
        <v>555</v>
      </c>
      <c r="B71" s="75" t="s">
        <v>556</v>
      </c>
      <c r="C71" s="53"/>
      <c r="D71" s="53"/>
      <c r="E71" s="53">
        <v>4</v>
      </c>
      <c r="F71" s="53">
        <v>3</v>
      </c>
      <c r="G71" s="53">
        <v>2</v>
      </c>
      <c r="H71" s="89">
        <v>6473066</v>
      </c>
      <c r="I71" s="89">
        <v>6277042</v>
      </c>
      <c r="J71" s="101"/>
      <c r="K71" s="101"/>
      <c r="L71" s="101"/>
      <c r="M71" s="101"/>
      <c r="N71" s="101"/>
    </row>
    <row r="72" spans="1:14" ht="13.5" customHeight="1">
      <c r="A72" s="77" t="s">
        <v>557</v>
      </c>
      <c r="B72" s="58" t="s">
        <v>558</v>
      </c>
      <c r="C72" s="53"/>
      <c r="D72" s="53"/>
      <c r="E72" s="53">
        <v>4</v>
      </c>
      <c r="F72" s="53">
        <v>3</v>
      </c>
      <c r="G72" s="53">
        <v>3</v>
      </c>
      <c r="H72" s="90">
        <v>4868228</v>
      </c>
      <c r="I72" s="87">
        <v>29094104</v>
      </c>
      <c r="J72" s="101"/>
      <c r="K72" s="101"/>
      <c r="L72" s="101"/>
      <c r="M72" s="101"/>
      <c r="N72" s="101"/>
    </row>
    <row r="73" spans="1:14" ht="14.25" customHeight="1">
      <c r="A73" s="77" t="s">
        <v>559</v>
      </c>
      <c r="B73" s="58" t="s">
        <v>560</v>
      </c>
      <c r="C73" s="53"/>
      <c r="D73" s="53"/>
      <c r="E73" s="53">
        <v>4</v>
      </c>
      <c r="F73" s="53">
        <v>3</v>
      </c>
      <c r="G73" s="53">
        <v>4</v>
      </c>
      <c r="H73" s="87">
        <v>16007395</v>
      </c>
      <c r="I73" s="87">
        <v>11151524</v>
      </c>
      <c r="J73" s="101"/>
      <c r="K73" s="101"/>
      <c r="L73" s="101"/>
      <c r="M73" s="101"/>
      <c r="N73" s="101"/>
    </row>
    <row r="74" spans="1:14" ht="12.75" customHeight="1">
      <c r="A74" s="77" t="s">
        <v>561</v>
      </c>
      <c r="B74" s="58" t="s">
        <v>562</v>
      </c>
      <c r="C74" s="53"/>
      <c r="D74" s="53"/>
      <c r="E74" s="53">
        <v>4</v>
      </c>
      <c r="F74" s="53">
        <v>3</v>
      </c>
      <c r="G74" s="53">
        <v>5</v>
      </c>
      <c r="H74" s="89">
        <v>0</v>
      </c>
      <c r="I74" s="87">
        <v>17942580</v>
      </c>
      <c r="J74" s="101"/>
      <c r="K74" s="101"/>
      <c r="L74" s="101"/>
      <c r="M74" s="101"/>
      <c r="N74" s="101"/>
    </row>
    <row r="75" spans="1:14" ht="13.5" customHeight="1">
      <c r="A75" s="77" t="s">
        <v>563</v>
      </c>
      <c r="B75" s="58" t="s">
        <v>564</v>
      </c>
      <c r="C75" s="53"/>
      <c r="D75" s="53"/>
      <c r="E75" s="53">
        <v>4</v>
      </c>
      <c r="F75" s="53">
        <v>3</v>
      </c>
      <c r="G75" s="53">
        <v>6</v>
      </c>
      <c r="H75" s="87">
        <v>11139167</v>
      </c>
      <c r="I75" s="87">
        <v>0</v>
      </c>
      <c r="J75" s="101"/>
      <c r="K75" s="101"/>
      <c r="L75" s="101"/>
      <c r="M75" s="101"/>
      <c r="N75" s="101"/>
    </row>
    <row r="76" spans="1:14" ht="13.5" customHeight="1">
      <c r="A76" s="77" t="s">
        <v>565</v>
      </c>
      <c r="B76" s="58" t="s">
        <v>566</v>
      </c>
      <c r="C76" s="53"/>
      <c r="D76" s="53"/>
      <c r="E76" s="53">
        <v>4</v>
      </c>
      <c r="F76" s="53">
        <v>3</v>
      </c>
      <c r="G76" s="53">
        <v>7</v>
      </c>
      <c r="H76" s="87">
        <v>21685371</v>
      </c>
      <c r="I76" s="87">
        <v>3742791</v>
      </c>
      <c r="J76" s="101"/>
      <c r="K76" s="101"/>
      <c r="L76" s="101"/>
      <c r="M76" s="101"/>
      <c r="N76" s="101"/>
    </row>
    <row r="77" spans="1:14" ht="14.25" customHeight="1">
      <c r="A77" s="77" t="s">
        <v>567</v>
      </c>
      <c r="B77" s="58" t="s">
        <v>568</v>
      </c>
      <c r="C77" s="53"/>
      <c r="D77" s="53" t="s">
        <v>460</v>
      </c>
      <c r="E77" s="53">
        <v>4</v>
      </c>
      <c r="F77" s="53">
        <v>3</v>
      </c>
      <c r="G77" s="53">
        <v>8</v>
      </c>
      <c r="H77" s="89">
        <v>0</v>
      </c>
      <c r="I77" s="87">
        <v>0</v>
      </c>
      <c r="J77" s="101"/>
      <c r="K77" s="101"/>
      <c r="L77" s="101"/>
      <c r="M77" s="101"/>
      <c r="N77" s="101"/>
    </row>
    <row r="78" spans="1:14" ht="15" customHeight="1">
      <c r="A78" s="77" t="s">
        <v>569</v>
      </c>
      <c r="B78" s="58" t="s">
        <v>570</v>
      </c>
      <c r="C78" s="53"/>
      <c r="D78" s="53" t="s">
        <v>514</v>
      </c>
      <c r="E78" s="53">
        <v>4</v>
      </c>
      <c r="F78" s="53">
        <v>3</v>
      </c>
      <c r="G78" s="53">
        <v>9</v>
      </c>
      <c r="H78" s="89">
        <v>0</v>
      </c>
      <c r="I78" s="87">
        <v>0</v>
      </c>
      <c r="J78" s="101"/>
      <c r="K78" s="101"/>
      <c r="L78" s="101"/>
      <c r="M78" s="101"/>
      <c r="N78" s="101"/>
    </row>
    <row r="79" spans="1:14" ht="25.5">
      <c r="A79" s="77" t="s">
        <v>571</v>
      </c>
      <c r="B79" s="58" t="s">
        <v>572</v>
      </c>
      <c r="C79" s="53"/>
      <c r="D79" s="53"/>
      <c r="E79" s="53">
        <v>4</v>
      </c>
      <c r="F79" s="53">
        <v>4</v>
      </c>
      <c r="G79" s="53">
        <v>0</v>
      </c>
      <c r="H79" s="87">
        <v>10546204</v>
      </c>
      <c r="I79" s="87">
        <v>21685371</v>
      </c>
      <c r="J79" s="101"/>
      <c r="K79" s="101"/>
      <c r="L79" s="101"/>
      <c r="M79" s="101"/>
      <c r="N79" s="101"/>
    </row>
    <row r="81" spans="1:9">
      <c r="A81" s="229" t="s">
        <v>573</v>
      </c>
      <c r="B81" s="229"/>
      <c r="I81" s="92" t="s">
        <v>229</v>
      </c>
    </row>
    <row r="82" spans="1:9">
      <c r="A82" s="229" t="s">
        <v>658</v>
      </c>
      <c r="B82" s="229"/>
      <c r="E82" s="60"/>
      <c r="F82" s="60"/>
      <c r="H82" s="38" t="s">
        <v>230</v>
      </c>
      <c r="I82" s="93" t="s">
        <v>54</v>
      </c>
    </row>
  </sheetData>
  <mergeCells count="20">
    <mergeCell ref="A10:I10"/>
    <mergeCell ref="B3:I3"/>
    <mergeCell ref="B4:I4"/>
    <mergeCell ref="B5:I5"/>
    <mergeCell ref="B6:I6"/>
    <mergeCell ref="B7:I7"/>
    <mergeCell ref="E21:G21"/>
    <mergeCell ref="E22:G22"/>
    <mergeCell ref="A81:B81"/>
    <mergeCell ref="A82:B8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rintOptions horizontalCentered="1"/>
  <pageMargins left="0" right="0" top="0" bottom="0" header="0.11811023622047245" footer="0.11811023622047245"/>
  <pageSetup paperSize="9" scale="73" orientation="portrait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42" zoomScaleNormal="100" workbookViewId="0">
      <selection activeCell="L64" sqref="L64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customWidth="1"/>
    <col min="6" max="6" width="7.140625" style="38" customWidth="1"/>
    <col min="7" max="7" width="9.140625" style="38"/>
    <col min="8" max="8" width="11.28515625" style="38" bestFit="1" customWidth="1"/>
    <col min="9" max="9" width="12.85546875" style="38" bestFit="1" customWidth="1"/>
    <col min="10" max="10" width="12.28515625" style="38" bestFit="1" customWidth="1"/>
    <col min="11" max="11" width="12.140625" style="38" customWidth="1"/>
    <col min="12" max="12" width="13.140625" style="38" customWidth="1"/>
    <col min="13" max="13" width="2.7109375" style="38" customWidth="1"/>
    <col min="14" max="14" width="9.140625" style="38"/>
    <col min="15" max="15" width="9.42578125" style="38" bestFit="1" customWidth="1"/>
    <col min="16" max="16" width="11.85546875" style="38" bestFit="1" customWidth="1"/>
    <col min="17" max="16384" width="9.140625" style="38"/>
  </cols>
  <sheetData>
    <row r="1" spans="1:12" ht="13.5">
      <c r="H1" s="94"/>
      <c r="K1" s="95"/>
      <c r="L1" s="39" t="s">
        <v>1</v>
      </c>
    </row>
    <row r="2" spans="1:12" ht="13.5">
      <c r="H2" s="94"/>
      <c r="K2" s="245" t="s">
        <v>574</v>
      </c>
      <c r="L2" s="246"/>
    </row>
    <row r="3" spans="1:12">
      <c r="A3" s="41" t="s">
        <v>56</v>
      </c>
      <c r="B3" s="247" t="s">
        <v>57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</row>
    <row r="4" spans="1:12">
      <c r="A4" s="41" t="s">
        <v>58</v>
      </c>
      <c r="B4" s="247" t="s">
        <v>10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</row>
    <row r="5" spans="1:12">
      <c r="A5" s="41" t="s">
        <v>59</v>
      </c>
      <c r="B5" s="247" t="s">
        <v>60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1:12">
      <c r="A6" s="41" t="s">
        <v>63</v>
      </c>
      <c r="B6" s="248" t="s">
        <v>62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</row>
    <row r="7" spans="1:12">
      <c r="I7" s="60"/>
      <c r="J7" s="60"/>
      <c r="K7" s="60"/>
      <c r="L7" s="60"/>
    </row>
    <row r="8" spans="1:12" hidden="1">
      <c r="I8" s="60"/>
      <c r="J8" s="60"/>
      <c r="K8" s="60"/>
      <c r="L8" s="60"/>
    </row>
    <row r="9" spans="1:12" hidden="1">
      <c r="I9" s="60"/>
      <c r="J9" s="60"/>
      <c r="K9" s="60"/>
      <c r="L9" s="60"/>
    </row>
    <row r="10" spans="1:12" hidden="1">
      <c r="I10" s="60"/>
      <c r="J10" s="60"/>
      <c r="K10" s="60"/>
      <c r="L10" s="60"/>
    </row>
    <row r="12" spans="1:12" ht="16.5" thickBot="1">
      <c r="A12" s="244" t="s">
        <v>575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</row>
    <row r="13" spans="1:12" ht="13.5" thickTop="1">
      <c r="A13" s="241" t="s">
        <v>663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</row>
    <row r="15" spans="1:12">
      <c r="L15" s="38" t="s">
        <v>446</v>
      </c>
    </row>
    <row r="17" spans="1:16" ht="26.25" customHeight="1">
      <c r="A17" s="227" t="s">
        <v>576</v>
      </c>
      <c r="B17" s="242" t="s">
        <v>450</v>
      </c>
      <c r="C17" s="242"/>
      <c r="D17" s="242"/>
      <c r="E17" s="146" t="s">
        <v>577</v>
      </c>
      <c r="F17" s="146"/>
      <c r="G17" s="146"/>
      <c r="H17" s="146"/>
      <c r="I17" s="146"/>
      <c r="J17" s="146"/>
      <c r="K17" s="242" t="s">
        <v>578</v>
      </c>
      <c r="L17" s="242" t="s">
        <v>579</v>
      </c>
    </row>
    <row r="18" spans="1:16" ht="15" customHeight="1">
      <c r="A18" s="227"/>
      <c r="B18" s="242"/>
      <c r="C18" s="242"/>
      <c r="D18" s="242"/>
      <c r="E18" s="146"/>
      <c r="F18" s="146"/>
      <c r="G18" s="146"/>
      <c r="H18" s="146"/>
      <c r="I18" s="146"/>
      <c r="J18" s="146"/>
      <c r="K18" s="242"/>
      <c r="L18" s="242"/>
    </row>
    <row r="19" spans="1:16" ht="16.5" hidden="1" customHeight="1">
      <c r="A19" s="227"/>
      <c r="B19" s="242"/>
      <c r="C19" s="242"/>
      <c r="D19" s="242"/>
      <c r="E19" s="147"/>
      <c r="F19" s="147"/>
      <c r="G19" s="147"/>
      <c r="H19" s="147"/>
      <c r="I19" s="147"/>
      <c r="J19" s="147"/>
      <c r="K19" s="242"/>
      <c r="L19" s="242"/>
    </row>
    <row r="20" spans="1:16" ht="179.25" customHeight="1">
      <c r="A20" s="227"/>
      <c r="B20" s="242"/>
      <c r="C20" s="242"/>
      <c r="D20" s="242"/>
      <c r="E20" s="242" t="s">
        <v>580</v>
      </c>
      <c r="F20" s="96" t="s">
        <v>581</v>
      </c>
      <c r="G20" s="242" t="s">
        <v>582</v>
      </c>
      <c r="H20" s="243" t="s">
        <v>583</v>
      </c>
      <c r="I20" s="242" t="s">
        <v>584</v>
      </c>
      <c r="J20" s="96" t="s">
        <v>585</v>
      </c>
      <c r="K20" s="242"/>
      <c r="L20" s="242"/>
    </row>
    <row r="21" spans="1:16" ht="81.75" hidden="1" customHeight="1">
      <c r="A21" s="58"/>
      <c r="B21" s="242"/>
      <c r="C21" s="242"/>
      <c r="D21" s="242"/>
      <c r="E21" s="242"/>
      <c r="F21" s="97" t="s">
        <v>586</v>
      </c>
      <c r="G21" s="242"/>
      <c r="H21" s="243"/>
      <c r="I21" s="242"/>
      <c r="J21" s="97"/>
      <c r="K21" s="242"/>
      <c r="L21" s="98"/>
    </row>
    <row r="22" spans="1:16" ht="39.75" hidden="1" customHeight="1">
      <c r="A22" s="58"/>
      <c r="B22" s="242"/>
      <c r="C22" s="242"/>
      <c r="D22" s="242"/>
      <c r="E22" s="242"/>
      <c r="F22" s="98"/>
      <c r="G22" s="242"/>
      <c r="H22" s="243"/>
      <c r="I22" s="242"/>
      <c r="J22" s="97" t="s">
        <v>587</v>
      </c>
      <c r="K22" s="242"/>
      <c r="L22" s="98"/>
    </row>
    <row r="23" spans="1:16">
      <c r="A23" s="53">
        <v>1</v>
      </c>
      <c r="B23" s="146">
        <v>2</v>
      </c>
      <c r="C23" s="146"/>
      <c r="D23" s="146"/>
      <c r="E23" s="53">
        <v>3</v>
      </c>
      <c r="F23" s="53">
        <v>4</v>
      </c>
      <c r="G23" s="53">
        <v>5</v>
      </c>
      <c r="H23" s="53">
        <v>6</v>
      </c>
      <c r="I23" s="53">
        <v>7</v>
      </c>
      <c r="J23" s="53">
        <v>8</v>
      </c>
      <c r="K23" s="53">
        <v>9</v>
      </c>
      <c r="L23" s="53">
        <v>10</v>
      </c>
    </row>
    <row r="24" spans="1:16" ht="16.5" customHeight="1">
      <c r="A24" s="75" t="s">
        <v>588</v>
      </c>
      <c r="B24" s="53">
        <v>9</v>
      </c>
      <c r="C24" s="53">
        <v>0</v>
      </c>
      <c r="D24" s="53">
        <v>1</v>
      </c>
      <c r="E24" s="99">
        <v>77541600</v>
      </c>
      <c r="F24" s="99">
        <v>0</v>
      </c>
      <c r="G24" s="99">
        <v>0</v>
      </c>
      <c r="H24" s="99">
        <v>52428472</v>
      </c>
      <c r="I24" s="100">
        <v>7148918</v>
      </c>
      <c r="J24" s="99">
        <v>137118990</v>
      </c>
      <c r="K24" s="99">
        <v>0</v>
      </c>
      <c r="L24" s="99">
        <v>137118990</v>
      </c>
    </row>
    <row r="25" spans="1:16" ht="18.75" customHeight="1">
      <c r="A25" s="58" t="s">
        <v>589</v>
      </c>
      <c r="B25" s="53">
        <v>9</v>
      </c>
      <c r="C25" s="53">
        <v>0</v>
      </c>
      <c r="D25" s="53">
        <v>2</v>
      </c>
      <c r="E25" s="99">
        <v>0</v>
      </c>
      <c r="F25" s="99">
        <v>0</v>
      </c>
      <c r="G25" s="99">
        <v>0</v>
      </c>
      <c r="H25" s="99">
        <v>0</v>
      </c>
      <c r="I25" s="100">
        <v>0</v>
      </c>
      <c r="J25" s="99">
        <v>0</v>
      </c>
      <c r="K25" s="99">
        <v>0</v>
      </c>
      <c r="L25" s="99">
        <v>0</v>
      </c>
    </row>
    <row r="26" spans="1:16" ht="19.5" customHeight="1">
      <c r="A26" s="58" t="s">
        <v>590</v>
      </c>
      <c r="B26" s="53">
        <v>9</v>
      </c>
      <c r="C26" s="53">
        <v>0</v>
      </c>
      <c r="D26" s="53">
        <v>3</v>
      </c>
      <c r="E26" s="99">
        <v>0</v>
      </c>
      <c r="F26" s="99">
        <v>0</v>
      </c>
      <c r="G26" s="99">
        <v>0</v>
      </c>
      <c r="H26" s="99">
        <v>0</v>
      </c>
      <c r="I26" s="100">
        <v>0</v>
      </c>
      <c r="J26" s="99">
        <v>0</v>
      </c>
      <c r="K26" s="99">
        <v>0</v>
      </c>
      <c r="L26" s="99">
        <v>0</v>
      </c>
    </row>
    <row r="27" spans="1:16" ht="18.75" customHeight="1">
      <c r="A27" s="239" t="s">
        <v>591</v>
      </c>
      <c r="B27" s="146">
        <v>9</v>
      </c>
      <c r="C27" s="146">
        <v>0</v>
      </c>
      <c r="D27" s="146">
        <v>4</v>
      </c>
      <c r="E27" s="99">
        <v>77541600</v>
      </c>
      <c r="F27" s="99">
        <v>0</v>
      </c>
      <c r="G27" s="99">
        <v>0</v>
      </c>
      <c r="H27" s="99">
        <v>52428472</v>
      </c>
      <c r="I27" s="100">
        <v>7148918</v>
      </c>
      <c r="J27" s="99">
        <v>137118990</v>
      </c>
      <c r="K27" s="99">
        <v>0</v>
      </c>
      <c r="L27" s="99">
        <v>137118990</v>
      </c>
      <c r="M27" s="101"/>
      <c r="N27" s="101"/>
      <c r="O27" s="101"/>
      <c r="P27" s="101"/>
    </row>
    <row r="28" spans="1:16" ht="15" customHeight="1">
      <c r="A28" s="240"/>
      <c r="B28" s="146"/>
      <c r="C28" s="146"/>
      <c r="D28" s="146"/>
      <c r="E28" s="102" t="s">
        <v>592</v>
      </c>
      <c r="F28" s="102"/>
      <c r="G28" s="102"/>
      <c r="H28" s="102" t="s">
        <v>592</v>
      </c>
      <c r="I28" s="102" t="s">
        <v>592</v>
      </c>
      <c r="J28" s="102" t="s">
        <v>593</v>
      </c>
      <c r="K28" s="102"/>
      <c r="L28" s="102" t="s">
        <v>593</v>
      </c>
      <c r="M28" s="101"/>
      <c r="N28" s="101"/>
      <c r="O28" s="101"/>
      <c r="P28" s="101"/>
    </row>
    <row r="29" spans="1:16" ht="12.75" customHeight="1">
      <c r="A29" s="58" t="s">
        <v>594</v>
      </c>
      <c r="B29" s="53">
        <v>9</v>
      </c>
      <c r="C29" s="53">
        <v>0</v>
      </c>
      <c r="D29" s="53">
        <v>5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</row>
    <row r="30" spans="1:16" ht="33" customHeight="1">
      <c r="A30" s="58" t="s">
        <v>595</v>
      </c>
      <c r="B30" s="53">
        <v>9</v>
      </c>
      <c r="C30" s="53">
        <v>0</v>
      </c>
      <c r="D30" s="53">
        <v>6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</row>
    <row r="31" spans="1:16" ht="32.25" customHeight="1">
      <c r="A31" s="58" t="s">
        <v>596</v>
      </c>
      <c r="B31" s="53">
        <v>9</v>
      </c>
      <c r="C31" s="53">
        <v>0</v>
      </c>
      <c r="D31" s="53">
        <v>7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</row>
    <row r="32" spans="1:16" ht="16.5" customHeight="1">
      <c r="A32" s="58" t="s">
        <v>597</v>
      </c>
      <c r="B32" s="53">
        <v>9</v>
      </c>
      <c r="C32" s="53">
        <v>0</v>
      </c>
      <c r="D32" s="53">
        <v>8</v>
      </c>
      <c r="E32" s="99">
        <v>0</v>
      </c>
      <c r="F32" s="99">
        <v>0</v>
      </c>
      <c r="G32" s="99">
        <v>0</v>
      </c>
      <c r="H32" s="99">
        <v>0</v>
      </c>
      <c r="I32" s="99">
        <v>11155865</v>
      </c>
      <c r="J32" s="99">
        <v>11155865</v>
      </c>
      <c r="K32" s="99">
        <v>0</v>
      </c>
      <c r="L32" s="99">
        <v>11155865</v>
      </c>
      <c r="O32" s="57"/>
      <c r="P32" s="101"/>
    </row>
    <row r="33" spans="1:16" ht="18.75" customHeight="1">
      <c r="A33" s="58" t="s">
        <v>598</v>
      </c>
      <c r="B33" s="53">
        <v>9</v>
      </c>
      <c r="C33" s="53">
        <v>0</v>
      </c>
      <c r="D33" s="53">
        <v>9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</row>
    <row r="34" spans="1:16" ht="29.25" customHeight="1">
      <c r="A34" s="58" t="s">
        <v>599</v>
      </c>
      <c r="B34" s="53">
        <v>9</v>
      </c>
      <c r="C34" s="53">
        <v>1</v>
      </c>
      <c r="D34" s="53">
        <v>0</v>
      </c>
      <c r="E34" s="99">
        <v>0</v>
      </c>
      <c r="F34" s="99">
        <v>0</v>
      </c>
      <c r="G34" s="99">
        <v>0</v>
      </c>
      <c r="H34" s="99">
        <v>0</v>
      </c>
      <c r="I34" s="99">
        <v>2331785</v>
      </c>
      <c r="J34" s="99">
        <v>2331785</v>
      </c>
      <c r="K34" s="99">
        <v>0</v>
      </c>
      <c r="L34" s="99">
        <v>2331785</v>
      </c>
    </row>
    <row r="35" spans="1:16" ht="33.75" customHeight="1">
      <c r="A35" s="58" t="s">
        <v>600</v>
      </c>
      <c r="B35" s="53">
        <v>9</v>
      </c>
      <c r="C35" s="53">
        <v>1</v>
      </c>
      <c r="D35" s="53">
        <v>1</v>
      </c>
      <c r="E35" s="86">
        <v>-70988</v>
      </c>
      <c r="F35" s="99">
        <v>0</v>
      </c>
      <c r="G35" s="99">
        <v>0</v>
      </c>
      <c r="H35" s="99">
        <v>0</v>
      </c>
      <c r="I35" s="99">
        <v>70988</v>
      </c>
      <c r="J35" s="99">
        <v>0</v>
      </c>
      <c r="K35" s="99">
        <v>0</v>
      </c>
      <c r="L35" s="99">
        <v>0</v>
      </c>
    </row>
    <row r="36" spans="1:16" ht="32.25" customHeight="1">
      <c r="A36" s="75" t="s">
        <v>661</v>
      </c>
      <c r="B36" s="53">
        <v>9</v>
      </c>
      <c r="C36" s="53">
        <v>1</v>
      </c>
      <c r="D36" s="53">
        <v>2</v>
      </c>
      <c r="E36" s="99">
        <v>77470612</v>
      </c>
      <c r="F36" s="99">
        <v>0</v>
      </c>
      <c r="G36" s="99">
        <v>0</v>
      </c>
      <c r="H36" s="99">
        <v>52428472</v>
      </c>
      <c r="I36" s="99">
        <v>16043986</v>
      </c>
      <c r="J36" s="99">
        <v>145943070</v>
      </c>
      <c r="K36" s="99">
        <v>0</v>
      </c>
      <c r="L36" s="99">
        <v>145943070</v>
      </c>
    </row>
    <row r="37" spans="1:16" ht="18" customHeight="1">
      <c r="A37" s="58" t="s">
        <v>601</v>
      </c>
      <c r="B37" s="53">
        <v>9</v>
      </c>
      <c r="C37" s="53">
        <v>1</v>
      </c>
      <c r="D37" s="53">
        <v>3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</row>
    <row r="38" spans="1:16" ht="18.75" customHeight="1">
      <c r="A38" s="58" t="s">
        <v>602</v>
      </c>
      <c r="B38" s="53">
        <v>9</v>
      </c>
      <c r="C38" s="53">
        <v>1</v>
      </c>
      <c r="D38" s="53">
        <v>4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</row>
    <row r="39" spans="1:16" ht="13.5" customHeight="1">
      <c r="A39" s="75" t="s">
        <v>603</v>
      </c>
      <c r="B39" s="146">
        <v>9</v>
      </c>
      <c r="C39" s="146">
        <v>1</v>
      </c>
      <c r="D39" s="146">
        <v>5</v>
      </c>
      <c r="E39" s="99">
        <v>77470612</v>
      </c>
      <c r="F39" s="99">
        <v>0</v>
      </c>
      <c r="G39" s="99">
        <v>0</v>
      </c>
      <c r="H39" s="99">
        <v>52428472</v>
      </c>
      <c r="I39" s="99">
        <v>16043986</v>
      </c>
      <c r="J39" s="99">
        <v>145943070</v>
      </c>
      <c r="K39" s="99">
        <v>0</v>
      </c>
      <c r="L39" s="99">
        <v>145943070</v>
      </c>
      <c r="M39" s="101"/>
      <c r="N39" s="101"/>
      <c r="O39" s="101"/>
      <c r="P39" s="101"/>
    </row>
    <row r="40" spans="1:16" ht="13.5" customHeight="1">
      <c r="A40" s="75" t="s">
        <v>604</v>
      </c>
      <c r="B40" s="146"/>
      <c r="C40" s="146"/>
      <c r="D40" s="146"/>
      <c r="E40" s="102" t="s">
        <v>592</v>
      </c>
      <c r="F40" s="102"/>
      <c r="G40" s="102"/>
      <c r="H40" s="102" t="s">
        <v>592</v>
      </c>
      <c r="I40" s="103" t="s">
        <v>592</v>
      </c>
      <c r="J40" s="102" t="s">
        <v>593</v>
      </c>
      <c r="K40" s="102"/>
      <c r="L40" s="102" t="s">
        <v>593</v>
      </c>
      <c r="M40" s="101"/>
      <c r="N40" s="101"/>
      <c r="O40" s="101"/>
      <c r="P40" s="101"/>
    </row>
    <row r="41" spans="1:16" ht="18" customHeight="1">
      <c r="A41" s="58" t="s">
        <v>605</v>
      </c>
      <c r="B41" s="53">
        <v>9</v>
      </c>
      <c r="C41" s="53">
        <v>1</v>
      </c>
      <c r="D41" s="53">
        <v>6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</row>
    <row r="42" spans="1:16" ht="30.75" customHeight="1">
      <c r="A42" s="58" t="s">
        <v>606</v>
      </c>
      <c r="B42" s="53">
        <v>9</v>
      </c>
      <c r="C42" s="53">
        <v>1</v>
      </c>
      <c r="D42" s="53">
        <v>7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</row>
    <row r="43" spans="1:16" ht="31.5" customHeight="1">
      <c r="A43" s="58" t="s">
        <v>607</v>
      </c>
      <c r="B43" s="53">
        <v>9</v>
      </c>
      <c r="C43" s="53">
        <v>1</v>
      </c>
      <c r="D43" s="53">
        <v>8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</row>
    <row r="44" spans="1:16" ht="18" customHeight="1">
      <c r="A44" s="58" t="s">
        <v>608</v>
      </c>
      <c r="B44" s="53">
        <v>9</v>
      </c>
      <c r="C44" s="53">
        <v>1</v>
      </c>
      <c r="D44" s="53">
        <v>9</v>
      </c>
      <c r="E44" s="99">
        <v>0</v>
      </c>
      <c r="F44" s="99">
        <v>0</v>
      </c>
      <c r="G44" s="99">
        <v>0</v>
      </c>
      <c r="H44" s="99">
        <v>0</v>
      </c>
      <c r="I44" s="86">
        <v>9475585</v>
      </c>
      <c r="J44" s="86">
        <v>9475585</v>
      </c>
      <c r="K44" s="99"/>
      <c r="L44" s="86">
        <v>9475585</v>
      </c>
      <c r="M44" s="101"/>
      <c r="N44" s="101"/>
    </row>
    <row r="45" spans="1:16" ht="19.5" customHeight="1">
      <c r="A45" s="58" t="s">
        <v>609</v>
      </c>
      <c r="B45" s="53">
        <v>9</v>
      </c>
      <c r="C45" s="53">
        <v>2</v>
      </c>
      <c r="D45" s="53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</row>
    <row r="46" spans="1:16" ht="33.75" customHeight="1">
      <c r="A46" s="58" t="s">
        <v>610</v>
      </c>
      <c r="B46" s="53">
        <v>9</v>
      </c>
      <c r="C46" s="53">
        <v>2</v>
      </c>
      <c r="D46" s="53">
        <v>1</v>
      </c>
      <c r="E46" s="99">
        <v>0</v>
      </c>
      <c r="F46" s="99">
        <v>0</v>
      </c>
      <c r="G46" s="99">
        <v>0</v>
      </c>
      <c r="H46" s="99">
        <v>0</v>
      </c>
      <c r="I46" s="86">
        <v>2560605</v>
      </c>
      <c r="J46" s="86">
        <v>2560605</v>
      </c>
      <c r="K46" s="99"/>
      <c r="L46" s="86">
        <v>2560605</v>
      </c>
    </row>
    <row r="47" spans="1:16" ht="33.75" customHeight="1">
      <c r="A47" s="58" t="s">
        <v>611</v>
      </c>
      <c r="B47" s="53">
        <v>9</v>
      </c>
      <c r="C47" s="53">
        <v>2</v>
      </c>
      <c r="D47" s="53">
        <v>2</v>
      </c>
      <c r="E47" s="86">
        <v>-161732</v>
      </c>
      <c r="F47" s="99"/>
      <c r="G47" s="99"/>
      <c r="H47" s="86">
        <v>-59625</v>
      </c>
      <c r="I47" s="99">
        <v>221357</v>
      </c>
      <c r="J47" s="99"/>
      <c r="K47" s="99"/>
      <c r="L47" s="99"/>
    </row>
    <row r="48" spans="1:16" ht="18.75" customHeight="1">
      <c r="A48" s="75" t="s">
        <v>662</v>
      </c>
      <c r="B48" s="146">
        <v>9</v>
      </c>
      <c r="C48" s="146">
        <v>2</v>
      </c>
      <c r="D48" s="146">
        <v>3</v>
      </c>
      <c r="E48" s="99">
        <f>E47+E39</f>
        <v>77308880</v>
      </c>
      <c r="F48" s="99">
        <v>0</v>
      </c>
      <c r="G48" s="99">
        <v>0</v>
      </c>
      <c r="H48" s="99">
        <f>H39+H47</f>
        <v>52368847</v>
      </c>
      <c r="I48" s="99">
        <f>I39+I44-I46+I47</f>
        <v>23180323</v>
      </c>
      <c r="J48" s="99">
        <f>J39+J44-J46</f>
        <v>152858050</v>
      </c>
      <c r="K48" s="99">
        <v>0</v>
      </c>
      <c r="L48" s="99">
        <f>L39+L44-L46</f>
        <v>152858050</v>
      </c>
      <c r="M48" s="101"/>
      <c r="N48" s="101"/>
      <c r="O48" s="101"/>
      <c r="P48" s="101"/>
    </row>
    <row r="49" spans="1:16" ht="16.5" customHeight="1">
      <c r="A49" s="58" t="s">
        <v>612</v>
      </c>
      <c r="B49" s="146"/>
      <c r="C49" s="146"/>
      <c r="D49" s="146"/>
      <c r="E49" s="104"/>
      <c r="F49" s="104"/>
      <c r="G49" s="104"/>
      <c r="H49" s="104"/>
      <c r="I49" s="104"/>
      <c r="J49" s="104"/>
      <c r="K49" s="104"/>
      <c r="L49" s="104"/>
      <c r="M49" s="101"/>
      <c r="N49" s="101"/>
      <c r="O49" s="101"/>
      <c r="P49" s="101"/>
    </row>
    <row r="50" spans="1:16" ht="12.75" customHeight="1">
      <c r="A50" s="105"/>
    </row>
    <row r="51" spans="1:16" ht="12.75" customHeight="1">
      <c r="A51" s="60"/>
      <c r="E51" s="60"/>
      <c r="F51" s="60"/>
      <c r="G51" s="60"/>
    </row>
    <row r="52" spans="1:16" ht="12.75" customHeight="1">
      <c r="A52" s="106" t="s">
        <v>228</v>
      </c>
      <c r="E52" s="60"/>
      <c r="F52" s="60"/>
      <c r="G52" s="60"/>
      <c r="I52" s="57"/>
      <c r="K52" s="134" t="s">
        <v>229</v>
      </c>
      <c r="L52" s="134"/>
    </row>
    <row r="53" spans="1:16" ht="12.75" customHeight="1">
      <c r="A53" s="93" t="s">
        <v>658</v>
      </c>
      <c r="E53" s="60"/>
      <c r="F53" s="60"/>
      <c r="G53" s="60"/>
      <c r="I53" s="38" t="s">
        <v>230</v>
      </c>
      <c r="K53" s="218" t="s">
        <v>54</v>
      </c>
      <c r="L53" s="218"/>
    </row>
    <row r="54" spans="1:16" ht="12.75" customHeight="1">
      <c r="E54" s="60"/>
      <c r="F54" s="60"/>
      <c r="G54" s="60"/>
    </row>
    <row r="55" spans="1:16" ht="12.75" customHeight="1">
      <c r="A55" s="60"/>
    </row>
    <row r="58" spans="1:16">
      <c r="I58" s="107"/>
    </row>
  </sheetData>
  <mergeCells count="30">
    <mergeCell ref="A12:L12"/>
    <mergeCell ref="K2:L2"/>
    <mergeCell ref="B3:L3"/>
    <mergeCell ref="B4:L4"/>
    <mergeCell ref="B5:L5"/>
    <mergeCell ref="B6:L6"/>
    <mergeCell ref="A13:L13"/>
    <mergeCell ref="A17:A20"/>
    <mergeCell ref="B17:D22"/>
    <mergeCell ref="E17:J18"/>
    <mergeCell ref="K17:K22"/>
    <mergeCell ref="L17:L20"/>
    <mergeCell ref="E19:J19"/>
    <mergeCell ref="E20:E22"/>
    <mergeCell ref="G20:G22"/>
    <mergeCell ref="H20:H22"/>
    <mergeCell ref="I20:I22"/>
    <mergeCell ref="B23:D23"/>
    <mergeCell ref="A27:A28"/>
    <mergeCell ref="B27:B28"/>
    <mergeCell ref="C27:C28"/>
    <mergeCell ref="D27:D28"/>
    <mergeCell ref="K52:L52"/>
    <mergeCell ref="K53:L53"/>
    <mergeCell ref="B39:B40"/>
    <mergeCell ref="C39:C40"/>
    <mergeCell ref="D39:D40"/>
    <mergeCell ref="B48:B49"/>
    <mergeCell ref="C48:C49"/>
    <mergeCell ref="D48:D49"/>
  </mergeCells>
  <printOptions horizontalCentered="1"/>
  <pageMargins left="0.39370078740157483" right="0" top="0.39370078740157483" bottom="0.39370078740157483" header="0.51181102362204722" footer="0.31496062992125984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1" sqref="A31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613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9" t="s">
        <v>614</v>
      </c>
      <c r="B2" s="2" t="s">
        <v>615</v>
      </c>
      <c r="C2" s="3"/>
      <c r="E2" s="3"/>
      <c r="F2" s="3"/>
      <c r="G2" s="4"/>
      <c r="I2" s="6"/>
      <c r="J2" s="6"/>
      <c r="K2" s="6"/>
    </row>
    <row r="3" spans="1:11" ht="34.5" customHeight="1">
      <c r="A3" s="250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108" t="s">
        <v>616</v>
      </c>
      <c r="B4" s="108" t="s">
        <v>617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109"/>
      <c r="B5" s="110"/>
    </row>
    <row r="6" spans="1:11" ht="13.5">
      <c r="A6" s="111"/>
      <c r="B6" s="110"/>
    </row>
    <row r="7" spans="1:11">
      <c r="A7" s="112"/>
      <c r="B7" s="110"/>
    </row>
    <row r="8" spans="1:11">
      <c r="A8" s="110"/>
      <c r="B8" s="113"/>
    </row>
    <row r="9" spans="1:11">
      <c r="A9" s="95"/>
      <c r="B9" s="110"/>
    </row>
    <row r="10" spans="1:11">
      <c r="A10" s="110"/>
      <c r="B10" s="110"/>
    </row>
    <row r="11" spans="1:11">
      <c r="A11" s="110"/>
      <c r="B11" s="110"/>
    </row>
    <row r="12" spans="1:11">
      <c r="A12" s="85"/>
      <c r="B12" s="110"/>
    </row>
    <row r="13" spans="1:11" ht="15" customHeight="1">
      <c r="A13" s="85"/>
      <c r="B13" s="110"/>
    </row>
    <row r="14" spans="1:11" ht="17.25" customHeight="1">
      <c r="A14" s="85"/>
      <c r="B14" s="110"/>
    </row>
    <row r="15" spans="1:11">
      <c r="A15" s="85"/>
      <c r="B15" s="110"/>
    </row>
    <row r="16" spans="1:11">
      <c r="A16" s="85"/>
      <c r="B16" s="110"/>
    </row>
    <row r="17" spans="1:2">
      <c r="A17" s="85"/>
      <c r="B17" s="110"/>
    </row>
    <row r="18" spans="1:2" ht="13.5">
      <c r="A18" s="75"/>
      <c r="B18" s="110"/>
    </row>
    <row r="19" spans="1:2">
      <c r="A19" s="85"/>
      <c r="B19" s="110"/>
    </row>
    <row r="20" spans="1:2">
      <c r="A20" s="85"/>
      <c r="B20" s="110"/>
    </row>
    <row r="21" spans="1:2">
      <c r="A21" s="85"/>
      <c r="B21" s="110"/>
    </row>
    <row r="22" spans="1:2" ht="17.25" customHeight="1">
      <c r="A22" s="109"/>
      <c r="B22" s="110"/>
    </row>
    <row r="23" spans="1:2">
      <c r="A23" s="85"/>
      <c r="B23" s="110"/>
    </row>
    <row r="24" spans="1:2">
      <c r="A24" s="85"/>
      <c r="B24" s="110"/>
    </row>
    <row r="25" spans="1:2">
      <c r="A25" s="85"/>
      <c r="B25" s="110"/>
    </row>
    <row r="26" spans="1:2">
      <c r="A26" s="85"/>
      <c r="B26" s="110"/>
    </row>
    <row r="27" spans="1:2">
      <c r="A27" s="85"/>
      <c r="B27" s="110"/>
    </row>
    <row r="28" spans="1:2">
      <c r="A28" s="85"/>
      <c r="B28" s="110"/>
    </row>
    <row r="30" spans="1:2" ht="13.5">
      <c r="A30" s="114" t="s">
        <v>657</v>
      </c>
      <c r="B30" s="33" t="s">
        <v>51</v>
      </c>
    </row>
    <row r="31" spans="1:2" ht="13.5">
      <c r="A31" s="34"/>
      <c r="B31" s="35" t="s">
        <v>52</v>
      </c>
    </row>
    <row r="32" spans="1:2" ht="13.5">
      <c r="B32" s="37" t="s">
        <v>53</v>
      </c>
    </row>
    <row r="33" spans="2:2">
      <c r="B33" s="35" t="s">
        <v>54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  <vt:lpstr>PK!Print_Titles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2016-12-05T14:33:17Z</cp:lastPrinted>
  <dcterms:created xsi:type="dcterms:W3CDTF">2016-08-12T07:14:37Z</dcterms:created>
  <dcterms:modified xsi:type="dcterms:W3CDTF">2017-04-03T08:25:24Z</dcterms:modified>
</cp:coreProperties>
</file>