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merC\Desktop\Odnosi sa investitorima\Kvartalni izvještaji 2020. godine\IV kvartal\"/>
    </mc:Choice>
  </mc:AlternateContent>
  <xr:revisionPtr revIDLastSave="0" documentId="13_ncr:1_{90882FBC-485E-4C1E-902F-72F848220391}" xr6:coauthVersionLast="46" xr6:coauthVersionMax="46" xr10:uidLastSave="{00000000-0000-0000-0000-000000000000}"/>
  <bookViews>
    <workbookView xWindow="7200" yWindow="345" windowWidth="21600" windowHeight="11385" activeTab="4" xr2:uid="{00000000-000D-0000-FFFF-FFFF00000000}"/>
  </bookViews>
  <sheets>
    <sheet name="OP" sheetId="1" r:id="rId1"/>
    <sheet name="BU" sheetId="2" r:id="rId2"/>
    <sheet name="BS" sheetId="3" r:id="rId3"/>
    <sheet name="GT ind" sheetId="9" r:id="rId4"/>
    <sheet name="PK (2)" sheetId="11" r:id="rId5"/>
    <sheet name="ZB" sheetId="7" r:id="rId6"/>
  </sheets>
  <externalReferences>
    <externalReference r:id="rId7"/>
  </externalReferences>
  <definedNames>
    <definedName name="Adresa">[1]UnosPod!$F$10</definedName>
    <definedName name="Br.dozvRacunov">[1]UnosPod!$AB$3</definedName>
    <definedName name="Datum_vrijeme">NOW()</definedName>
    <definedName name="Direktor">[1]UnosPod!$F$14</definedName>
    <definedName name="Djelatnost">[1]UnosPod!$F$15</definedName>
    <definedName name="Firma">[1]UnosPod!$F$8</definedName>
    <definedName name="GOD">2013</definedName>
    <definedName name="PoslGod">[1]Baza!$C$6</definedName>
    <definedName name="_xlnm.Print_Area" localSheetId="2">BS!$A$1:$K$162</definedName>
    <definedName name="_xlnm.Print_Area" localSheetId="3">'GT ind'!$A$1:$F$54</definedName>
    <definedName name="_xlnm.Print_Area" localSheetId="4">'PK (2)'!$A$1:$J$29</definedName>
    <definedName name="_xlnm.Print_Titles" localSheetId="2">BS!$14:$19</definedName>
    <definedName name="_xlnm.Print_Titles" localSheetId="0">OP!$3:$3</definedName>
    <definedName name="Racunovoda">[1]UnosPod!$F$3</definedName>
    <definedName name="Sjedište">[1]UnosPod!$F$9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" i="11" l="1"/>
  <c r="J50" i="11"/>
  <c r="H131" i="3"/>
  <c r="H91" i="3"/>
  <c r="H146" i="3"/>
  <c r="H139" i="3"/>
  <c r="H121" i="3"/>
  <c r="H118" i="3"/>
  <c r="H107" i="3"/>
  <c r="H130" i="3" l="1"/>
  <c r="H156" i="3" s="1"/>
  <c r="H158" i="3" s="1"/>
  <c r="G92" i="3" l="1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9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21" i="3"/>
  <c r="H21" i="3" l="1"/>
  <c r="J21" i="3"/>
  <c r="K21" i="3"/>
  <c r="I21" i="3"/>
  <c r="I22" i="2" l="1"/>
  <c r="I133" i="2" s="1"/>
  <c r="I144" i="2" s="1"/>
  <c r="I171" i="2" s="1"/>
  <c r="I168" i="2" l="1"/>
  <c r="I174" i="2" s="1"/>
  <c r="I172" i="2"/>
  <c r="I175" i="2"/>
  <c r="H22" i="2" l="1"/>
  <c r="H133" i="2" l="1"/>
  <c r="H144" i="2" s="1"/>
  <c r="H171" i="2" l="1"/>
  <c r="H172" i="2" s="1"/>
  <c r="H168" i="2"/>
  <c r="H174" i="2" s="1"/>
  <c r="H175" i="2" s="1"/>
  <c r="I50" i="11" l="1"/>
  <c r="H50" i="11"/>
  <c r="E50" i="11"/>
</calcChain>
</file>

<file path=xl/sharedStrings.xml><?xml version="1.0" encoding="utf-8"?>
<sst xmlns="http://schemas.openxmlformats.org/spreadsheetml/2006/main" count="769" uniqueCount="660">
  <si>
    <t>OPĆI PODACI</t>
  </si>
  <si>
    <t>Obrazac OEI-PD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</si>
  <si>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</si>
  <si>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</si>
  <si>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</si>
  <si>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</si>
  <si>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</si>
  <si>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</si>
  <si>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Bosnalijek, farmaceutska i hemijska industrija, dioničko društvo;
Bosnalijek d.d.</t>
  </si>
  <si>
    <t>Puna adresa (poštanski broj, mjesto, ulica i broj)</t>
  </si>
  <si>
    <t>Jukićeva 53, 71000 Sarajevo</t>
  </si>
  <si>
    <t>Broj telefona i telefaksa</t>
  </si>
  <si>
    <t>tel: +387 33 254 401;
fax: +387 33 664 971</t>
  </si>
  <si>
    <t>E-mail adresa</t>
  </si>
  <si>
    <t>info@bosnalijek.ba</t>
  </si>
  <si>
    <t>Internet stranica</t>
  </si>
  <si>
    <t>www.bosnalijek.ba</t>
  </si>
  <si>
    <t>Djelatnost emitenta</t>
  </si>
  <si>
    <t>Proizvodnja i prodaja farmaceutskih proizvoda</t>
  </si>
  <si>
    <t>Broj uposlenih u emitentu</t>
  </si>
  <si>
    <t>Broj poslovnih jedinica i predstavništava emitenta</t>
  </si>
  <si>
    <t>Firma i sjedište vanjskog revizora emitenta</t>
  </si>
  <si>
    <t>Deloitte d.o.o. Sarajevo</t>
  </si>
  <si>
    <t>Naznaku da li su finansijski izvještaji za period za koji se podnose revidirani od strane  vanjskog revizora</t>
  </si>
  <si>
    <t>Ne</t>
  </si>
  <si>
    <t xml:space="preserve">Ime i prezime članova odbora za reviziju </t>
  </si>
  <si>
    <t>2. INFORMACIJE O NADZORNOM ODBORU I UPRAVI EMITENTA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</si>
  <si>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</si>
  <si>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</si>
  <si>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</si>
  <si>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</si>
  <si>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</si>
  <si>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</si>
  <si>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</si>
  <si>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4. PODACI O PRAVNIM OSOBAMA KOJE SU U VLASNIŠTVU EMITENTA</t>
  </si>
  <si>
    <t>Naziv pravnog lica u kojima emitent posjeduje više od 10% dionica ili vlasništva u kapitalu na kraju izvještajnog perioda, te naziv poslovnih jedinica/predstavništava emitenta</t>
  </si>
  <si>
    <t>5.PODACI O ODRŽANIM SKUPŠTINAMA EMITENTA U IZVJEŠTAJNOM PERIODU</t>
  </si>
  <si>
    <t xml:space="preserve">Datum i mjesto održavanja </t>
  </si>
  <si>
    <t>Dnevni red  skupštine</t>
  </si>
  <si>
    <t>Značajne odluke donesene na  skupštini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</si>
  <si>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</si>
  <si>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</si>
  <si>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</si>
  <si>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</si>
  <si>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</si>
  <si>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</si>
  <si>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Izvještaj pripremio:</t>
  </si>
  <si>
    <t>Direktor emitenta:</t>
  </si>
  <si>
    <t>Nedim Uzunović</t>
  </si>
  <si>
    <t>Tabela B</t>
  </si>
  <si>
    <t xml:space="preserve">Naziv emitenta: </t>
  </si>
  <si>
    <t>Bosnalijek d.d.</t>
  </si>
  <si>
    <t xml:space="preserve">Sjedište: </t>
  </si>
  <si>
    <t>Šifra djelatnosti:</t>
  </si>
  <si>
    <t>21.20</t>
  </si>
  <si>
    <t xml:space="preserve">JIB: </t>
  </si>
  <si>
    <t>420059834009</t>
  </si>
  <si>
    <t xml:space="preserve">Matični broj: </t>
  </si>
  <si>
    <t>BILANS USPJEHA</t>
  </si>
  <si>
    <t xml:space="preserve">               - u KM-</t>
  </si>
  <si>
    <t xml:space="preserve">Grupa konta, konto </t>
  </si>
  <si>
    <t>P O Z I C I J A</t>
  </si>
  <si>
    <t>Bilješka</t>
  </si>
  <si>
    <t>Oznaka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</si>
  <si>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</si>
  <si>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</si>
  <si>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</si>
  <si>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</si>
  <si>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</si>
  <si>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</si>
  <si>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</si>
  <si>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1.1.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</si>
  <si>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</si>
  <si>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</si>
  <si>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</si>
  <si>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>1.1.3.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</si>
  <si>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</si>
  <si>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</si>
  <si>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</si>
  <si>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</si>
  <si>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>1.1.2.</t>
  </si>
  <si>
    <t xml:space="preserve">    c) Prihodi od prodaje učinaka na stranom tržištu</t>
  </si>
  <si>
    <t>1.1.1.</t>
  </si>
  <si>
    <t>3. Prihodi od aktiviranja ili potrošnje robe i učinaka</t>
  </si>
  <si>
    <t>4. Ostali poslovni prihodi</t>
  </si>
  <si>
    <t>1. Nabavna vrijednost prodate robe</t>
  </si>
  <si>
    <t>1.2.5.</t>
  </si>
  <si>
    <t>2. Materijalni troškovi</t>
  </si>
  <si>
    <t>1.2.1.</t>
  </si>
  <si>
    <t>3. Troškovi plaća i ostalih ličnih primanja (216 do 218)</t>
  </si>
  <si>
    <t>520, 521</t>
  </si>
  <si>
    <t xml:space="preserve">    a) Troškovi plaća i naknada plaća zaposlenima</t>
  </si>
  <si>
    <t>1.2.2.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</si>
  <si>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</si>
  <si>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</si>
  <si>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</si>
  <si>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</si>
  <si>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</si>
  <si>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1.2.3.</t>
  </si>
  <si>
    <t>540 do 542</t>
  </si>
  <si>
    <t>5. Amortizacija</t>
  </si>
  <si>
    <t>1.2.4.</t>
  </si>
  <si>
    <t>543 do 549</t>
  </si>
  <si>
    <t>6. Troškovi rezervisanja</t>
  </si>
  <si>
    <t>7. Nematerijalni troškovi</t>
  </si>
  <si>
    <t>1.2.6.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</si>
  <si>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</si>
  <si>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</si>
  <si>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</si>
  <si>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</si>
  <si>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</si>
  <si>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</si>
  <si>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</si>
  <si>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</si>
  <si>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</si>
  <si>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</si>
  <si>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</si>
  <si>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</si>
  <si>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</si>
  <si>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</si>
  <si>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</si>
  <si>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</si>
  <si>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</si>
  <si>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</si>
  <si>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</si>
  <si>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</si>
  <si>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</si>
  <si>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</si>
  <si>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</si>
  <si>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</si>
  <si>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</si>
  <si>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1.1.4.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</si>
  <si>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</si>
  <si>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</si>
  <si>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</si>
  <si>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</si>
  <si>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</si>
  <si>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</si>
  <si>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</si>
  <si>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</si>
  <si>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</si>
  <si>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</si>
  <si>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</si>
  <si>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</si>
  <si>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</si>
  <si>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</si>
  <si>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</si>
  <si>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</si>
  <si>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</si>
  <si>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</si>
  <si>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</si>
  <si>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</si>
  <si>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</si>
  <si>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</si>
  <si>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</si>
  <si>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</si>
  <si>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</si>
  <si>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</si>
  <si>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</si>
  <si>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</si>
  <si>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</si>
  <si>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</si>
  <si>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</si>
  <si>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</si>
  <si>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</si>
  <si>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</si>
  <si>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</si>
  <si>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</si>
  <si>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</si>
  <si>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</si>
  <si>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</si>
  <si>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</si>
  <si>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</si>
  <si>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</si>
  <si>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</si>
  <si>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</si>
  <si>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</si>
  <si>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</si>
  <si>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</si>
  <si>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</si>
  <si>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</si>
  <si>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</si>
  <si>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</si>
  <si>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</si>
  <si>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</si>
  <si>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</si>
  <si>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</si>
  <si>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</si>
  <si>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</si>
  <si>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</si>
  <si>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</si>
  <si>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</si>
  <si>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</si>
  <si>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</si>
  <si>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</si>
  <si>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</si>
  <si>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</si>
  <si>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</si>
  <si>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</si>
  <si>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</si>
  <si>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</si>
  <si>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</si>
  <si>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</si>
  <si>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</si>
  <si>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</si>
  <si>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</si>
  <si>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</si>
  <si>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</si>
  <si>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</si>
  <si>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</si>
  <si>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</si>
  <si>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</si>
  <si>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</si>
  <si>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</si>
  <si>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</si>
  <si>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</si>
  <si>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</si>
  <si>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</si>
  <si>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</si>
  <si>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</si>
  <si>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</si>
  <si>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</si>
  <si>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U Sarajevu,</t>
  </si>
  <si>
    <t>Direktor Društva</t>
  </si>
  <si>
    <t>M.P.</t>
  </si>
  <si>
    <t>Tabela C</t>
  </si>
  <si>
    <t>BILANS STANJA</t>
  </si>
  <si>
    <t xml:space="preserve"> - u KM</t>
  </si>
  <si>
    <t>Grupa konta,  konto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</si>
  <si>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</si>
  <si>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</si>
  <si>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</si>
  <si>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</si>
  <si>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</si>
  <si>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</si>
  <si>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</si>
  <si>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AKTIVA</t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</si>
  <si>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</si>
  <si>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t>2.1.</t>
  </si>
  <si>
    <t>01</t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</si>
  <si>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</si>
  <si>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</si>
  <si>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</si>
  <si>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</si>
  <si>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</si>
  <si>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</si>
  <si>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</si>
  <si>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</si>
  <si>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</si>
  <si>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</si>
  <si>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</si>
  <si>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</si>
  <si>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</si>
  <si>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</si>
  <si>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</si>
  <si>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</si>
  <si>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</si>
  <si>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</si>
  <si>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</si>
  <si>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</si>
  <si>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</si>
  <si>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</si>
  <si>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</si>
  <si>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2.1.1.</t>
  </si>
  <si>
    <t>03</t>
  </si>
  <si>
    <t>III. Investicijske nekretnine</t>
  </si>
  <si>
    <t>04</t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</si>
  <si>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</si>
  <si>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</si>
  <si>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</si>
  <si>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</si>
  <si>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</si>
  <si>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</si>
  <si>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</si>
  <si>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</si>
  <si>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</si>
  <si>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</si>
  <si>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</si>
  <si>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</si>
  <si>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</si>
  <si>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</si>
  <si>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</si>
  <si>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</si>
  <si>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</si>
  <si>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</si>
  <si>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</si>
  <si>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</si>
  <si>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</si>
  <si>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</si>
  <si>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</si>
  <si>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</si>
  <si>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</si>
  <si>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</si>
  <si>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</si>
  <si>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</si>
  <si>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</si>
  <si>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</si>
  <si>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</si>
  <si>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t>070</t>
  </si>
  <si>
    <t>1. Potraživanja od povezanih pravnih lica</t>
  </si>
  <si>
    <t>071 do 078</t>
  </si>
  <si>
    <t>2. Ostala dugoročna potraživanja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</si>
  <si>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</si>
  <si>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</si>
  <si>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t>2.2.7.</t>
  </si>
  <si>
    <t>090</t>
  </si>
  <si>
    <t>B) ODLOŽENA POREZNA SREDSTVA</t>
  </si>
  <si>
    <r>
      <t>C) TEKUĆA SREDSTVA</t>
    </r>
    <r>
      <rPr>
        <i/>
        <sz val="10"/>
        <rFont val="Times New Roman"/>
        <family val="1"/>
      </rPr>
      <t xml:space="preserve"> (036+043)</t>
    </r>
  </si>
  <si>
    <t>10 do 15</t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</si>
  <si>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</si>
  <si>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t>2.2.4.</t>
  </si>
  <si>
    <t>1. Sirovine, materijal, rezervni dijelovi i sitan inventar</t>
  </si>
  <si>
    <t>2. Proizvodnja u toku, poluproizvodi i nedovršene usluge</t>
  </si>
  <si>
    <t>3. Gotovi proizvodi</t>
  </si>
  <si>
    <t>2.2.3.</t>
  </si>
  <si>
    <t>4. Roba</t>
  </si>
  <si>
    <t>5. Stalna sr. namijenjena prodaji i obustavljeno poslovanje</t>
  </si>
  <si>
    <t>6. Dati avansi</t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</si>
  <si>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</si>
  <si>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t>1. Gotovina i gotovinski ekvivalenti (045+046)</t>
  </si>
  <si>
    <t>2.2.6.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</si>
  <si>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</si>
  <si>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</si>
  <si>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</si>
  <si>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</si>
  <si>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</si>
  <si>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>2.2.5.</t>
  </si>
  <si>
    <t xml:space="preserve">    a) Kupci - povezana pravna lica</t>
  </si>
  <si>
    <t xml:space="preserve">    b) Kupci u zemlji</t>
  </si>
  <si>
    <t>2.2.2.</t>
  </si>
  <si>
    <t xml:space="preserve">    c) Kupci u inostranstvu</t>
  </si>
  <si>
    <t>2.2.1.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</si>
  <si>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</si>
  <si>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</si>
  <si>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</si>
  <si>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</si>
  <si>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</si>
  <si>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</si>
  <si>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</si>
  <si>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</si>
  <si>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</si>
  <si>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</si>
  <si>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</si>
  <si>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</si>
  <si>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</si>
  <si>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</si>
  <si>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</si>
  <si>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</si>
  <si>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</si>
  <si>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t>Vanbilansna aktiva</t>
  </si>
  <si>
    <t>Ukupno aktiva (065+066)</t>
  </si>
  <si>
    <t>PASIVA</t>
  </si>
  <si>
    <t xml:space="preserve">Iznos tekuće godina </t>
  </si>
  <si>
    <t xml:space="preserve">Iznos predhodne godine </t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</si>
  <si>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</si>
  <si>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t>2.3.</t>
  </si>
  <si>
    <r>
      <t xml:space="preserve">I. Osnovni kapital </t>
    </r>
    <r>
      <rPr>
        <i/>
        <sz val="10"/>
        <rFont val="Times New Roman"/>
        <family val="1"/>
      </rPr>
      <t>(103 do 108)</t>
    </r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</si>
  <si>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</si>
  <si>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</si>
  <si>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</si>
  <si>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</si>
  <si>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</si>
  <si>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</si>
  <si>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</si>
  <si>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</si>
  <si>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r>
      <t xml:space="preserve">IV. Rezerve </t>
    </r>
    <r>
      <rPr>
        <i/>
        <sz val="10"/>
        <rFont val="Times New Roman"/>
        <family val="1"/>
      </rPr>
      <t>(112+113)</t>
    </r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</si>
  <si>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</si>
  <si>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</si>
  <si>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</si>
  <si>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</si>
  <si>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</si>
  <si>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</si>
  <si>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</si>
  <si>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</si>
  <si>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</si>
  <si>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</si>
  <si>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</si>
  <si>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</si>
  <si>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</si>
  <si>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</si>
  <si>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</si>
  <si>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</si>
  <si>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</si>
  <si>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</si>
  <si>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</si>
  <si>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t>1. Dugoročna rezervisanja za troškove i rizike</t>
  </si>
  <si>
    <t>2. Dugoročna razgraničenja</t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</si>
  <si>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</si>
  <si>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</si>
  <si>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</si>
  <si>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</si>
  <si>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</si>
  <si>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</si>
  <si>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2.4.1.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</si>
  <si>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</si>
  <si>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</si>
  <si>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</si>
  <si>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</si>
  <si>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</si>
  <si>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</si>
  <si>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</si>
  <si>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t>1. Obaveze prema povezanim pravnim licima</t>
  </si>
  <si>
    <t>2. Obaveze po kratkoročnim vrijednosnim papirima</t>
  </si>
  <si>
    <t>3. Kratkoročni krediti uzeti u zemlji</t>
  </si>
  <si>
    <t>2.4.2.</t>
  </si>
  <si>
    <t>4. Kratkoročni krediti uzeti u inostranstvu</t>
  </si>
  <si>
    <t>424, 425</t>
  </si>
  <si>
    <t>5. Kratkoročni dio dugoročnih obaveza</t>
  </si>
  <si>
    <t>2.4.4.</t>
  </si>
  <si>
    <t>6. Kratk. Obaveze po fer vrijednosti kroz račun dobiti i gubitka</t>
  </si>
  <si>
    <t>7. Ostale kratkoročne finansijske obaveze</t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</si>
  <si>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</si>
  <si>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t>1. Primljeni avansi, depoziti i kaucije</t>
  </si>
  <si>
    <t>2. Dobavljači - povezana pravna lica</t>
  </si>
  <si>
    <t>3. Dobavljači u zemlji</t>
  </si>
  <si>
    <t>4. Dobavljači u inostranstvu</t>
  </si>
  <si>
    <t>2.4.3.</t>
  </si>
  <si>
    <t>5. Ostale obaveze iz poslovanja</t>
  </si>
  <si>
    <t>III. Obaveze iz specifičnih poslova</t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</si>
  <si>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</si>
  <si>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</si>
  <si>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</si>
  <si>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</si>
  <si>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</si>
  <si>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</si>
  <si>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</si>
  <si>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</si>
  <si>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</si>
  <si>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</si>
  <si>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</si>
  <si>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</si>
  <si>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</si>
  <si>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</si>
  <si>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</si>
  <si>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</si>
  <si>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t>Vanbilansna pasiva</t>
  </si>
  <si>
    <t>Ukupno pasiva (166+167)</t>
  </si>
  <si>
    <t>Tabela D</t>
  </si>
  <si>
    <t xml:space="preserve">         IZVJEŠTAJ O GOTOVINSKIM TOKOVIMA</t>
  </si>
  <si>
    <t xml:space="preserve">        INDIREKTNA METODA</t>
  </si>
  <si>
    <t>u KM</t>
  </si>
  <si>
    <t>R.Br.</t>
  </si>
  <si>
    <t>O P I S</t>
  </si>
  <si>
    <t>Ozn. (+,-)</t>
  </si>
  <si>
    <t>Oznaka za AOP</t>
  </si>
  <si>
    <t>Tekuća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</si>
  <si>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</si>
  <si>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</si>
  <si>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</si>
  <si>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</si>
  <si>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</si>
  <si>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</si>
  <si>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+</t>
  </si>
  <si>
    <t>3.</t>
  </si>
  <si>
    <t>Gubici (dobici) od otuđenja nematerijalnih sredstava</t>
  </si>
  <si>
    <t>+(-)</t>
  </si>
  <si>
    <t>4.</t>
  </si>
  <si>
    <t>Amortizacija / vrijednost usklađenja materijalnih sredstava</t>
  </si>
  <si>
    <t>5.</t>
  </si>
  <si>
    <t>Gubici (dobici) od otuđenja materijalnih sredstava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</si>
  <si>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</si>
  <si>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</si>
  <si>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</si>
  <si>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</si>
  <si>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</si>
  <si>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</si>
  <si>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</si>
  <si>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r>
      <t xml:space="preserve">Ukupno </t>
    </r>
    <r>
      <rPr>
        <i/>
        <sz val="10"/>
        <rFont val="Times New Roman"/>
        <family val="1"/>
      </rPr>
      <t>(2 do 8)</t>
    </r>
  </si>
  <si>
    <t>10.</t>
  </si>
  <si>
    <t>Smanjenje (povećanje) zaliha</t>
  </si>
  <si>
    <t>11.</t>
  </si>
  <si>
    <t>Smanjenje (povećanje) potraživanja od prodaje</t>
  </si>
  <si>
    <t>12.</t>
  </si>
  <si>
    <t>Smanjenje (povećanje) drugih potraživanja</t>
  </si>
  <si>
    <t>13.</t>
  </si>
  <si>
    <t>Smanjenje (povećanje) aktivnih vremenskih razgraničenja</t>
  </si>
  <si>
    <t>14.</t>
  </si>
  <si>
    <t>Povećanje (smanjenje) obaveza prema dobavljačima</t>
  </si>
  <si>
    <t>15.</t>
  </si>
  <si>
    <t>Povećanje (smanjenje) drugih obaveza</t>
  </si>
  <si>
    <t>16.</t>
  </si>
  <si>
    <t>Povećanje (smanjenje) pasivnih vremenskih razgraničenja</t>
  </si>
  <si>
    <t>17.</t>
  </si>
  <si>
    <r>
      <t xml:space="preserve">Ukupno </t>
    </r>
    <r>
      <rPr>
        <i/>
        <sz val="10"/>
        <rFont val="Times New Roman"/>
        <family val="1"/>
      </rPr>
      <t>(10 do 16)</t>
    </r>
  </si>
  <si>
    <t>18.</t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</si>
  <si>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</si>
  <si>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t>B. GOVINSKI TOKOVI IZ ULAGAČKIH AKTIVNOSTI</t>
  </si>
  <si>
    <t>19.</t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</si>
  <si>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</si>
  <si>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</si>
  <si>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</si>
  <si>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</si>
  <si>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</si>
  <si>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</si>
  <si>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</si>
  <si>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</si>
  <si>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</si>
  <si>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</si>
  <si>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</si>
  <si>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</si>
  <si>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</si>
  <si>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</si>
  <si>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</si>
  <si>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t>27.</t>
  </si>
  <si>
    <t>Odlivi iz osnova kratkoročnih finansijskih plasmana</t>
  </si>
  <si>
    <t>-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</si>
  <si>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</si>
  <si>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</si>
  <si>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</si>
  <si>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</si>
  <si>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</si>
  <si>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</si>
  <si>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</si>
  <si>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t>32.</t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</si>
  <si>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</si>
  <si>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t>C. GOTOVINSKI TOKOVI IZ FINANSIJSKIH AKTIVNOSTI</t>
  </si>
  <si>
    <t>33.</t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</si>
  <si>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</si>
  <si>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</si>
  <si>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</si>
  <si>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</si>
  <si>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</si>
  <si>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</si>
  <si>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</si>
  <si>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</si>
  <si>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</si>
  <si>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</si>
  <si>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</si>
  <si>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</si>
  <si>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</si>
  <si>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</si>
  <si>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</si>
  <si>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</si>
  <si>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</si>
  <si>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</si>
  <si>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</si>
  <si>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</si>
  <si>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</si>
  <si>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</si>
  <si>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</si>
  <si>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</si>
  <si>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</si>
  <si>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t>46.</t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</si>
  <si>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</si>
  <si>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</si>
  <si>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</si>
  <si>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</si>
  <si>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</si>
  <si>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</si>
  <si>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</si>
  <si>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</si>
  <si>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</si>
  <si>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</si>
  <si>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</si>
  <si>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</si>
  <si>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</si>
  <si>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</si>
  <si>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</si>
  <si>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</si>
  <si>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</si>
  <si>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Tabela F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</si>
  <si>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</si>
  <si>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</si>
  <si>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</si>
  <si>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</si>
  <si>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</si>
  <si>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</si>
  <si>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</si>
  <si>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</si>
  <si>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</si>
  <si>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</si>
  <si>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</si>
  <si>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</si>
  <si>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</si>
  <si>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</si>
  <si>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</si>
  <si>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</si>
  <si>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</si>
  <si>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</si>
  <si>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</si>
  <si>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</si>
  <si>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</si>
  <si>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</si>
  <si>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</si>
  <si>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</si>
  <si>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</si>
  <si>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</si>
  <si>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</si>
  <si>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</si>
  <si>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</si>
  <si>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</si>
  <si>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</si>
  <si>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 xml:space="preserve"> Naziv emitenta: Bosnalijek d.d.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</si>
  <si>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</si>
  <si>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</si>
  <si>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</si>
  <si>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</si>
  <si>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Poslovni prihodi (202+206+210+211)</t>
  </si>
  <si>
    <t>Poslovni rashodi (213+214+215+219+220+221+222-223+224)</t>
  </si>
  <si>
    <t>Dobit od poslovnih aktivnosti (201-212)</t>
  </si>
  <si>
    <t>Gubitak od poslovnih aktivnosti (212-201)</t>
  </si>
  <si>
    <t>Finansijski prihodi (228 do 233)</t>
  </si>
  <si>
    <t>Finansijski rashodi (235 do 239)</t>
  </si>
  <si>
    <t>Dobit od finansijskih aktivnosti (227-234)</t>
  </si>
  <si>
    <t>Gubitak od finansijskih aktivnosti (234-227)</t>
  </si>
  <si>
    <t>Dobit redovne aktivnosti (225-226+240-241) &gt; 0</t>
  </si>
  <si>
    <t>Gubitak redovne aktivnosti (225-226+240-241) &lt; 0</t>
  </si>
  <si>
    <t>Ostali prihodi i dobici, osim iz osnova stalnih sredstava namijenjenih prodaji i obustavljenog poslovanja (245 do 253)</t>
  </si>
  <si>
    <t>Ostali rashodi u gubici, osim iz osnova stalnih sredstava namijenjenih prodaji i obustavljenog poslovanja (255 do 263)</t>
  </si>
  <si>
    <t>Dobit po osnovu ostalih prihoda i rashoda (244-254)</t>
  </si>
  <si>
    <t>Gubitak po osnovu ostalih prihoda i rashoda (254-244)</t>
  </si>
  <si>
    <t>Prihodi iz osnova usklađivanja vrijednosti (267 do 275)</t>
  </si>
  <si>
    <t>Rashodi iz osnova usklađivanja vrijednosti (277 do 284)</t>
  </si>
  <si>
    <t>Povećanje vrijednosti specifičnih stalnih sredstava (286 do 288)</t>
  </si>
  <si>
    <t>Smanjenje vrijednosti specifičnih stalnih sredstava (290 do 292)</t>
  </si>
  <si>
    <t>Dobit od usklađivanja vrijednosti (266-276+285-289) &gt; 0</t>
  </si>
  <si>
    <t>Gubitak od usklađivanja vrijednosti (266-276+285-289) &lt; 0</t>
  </si>
  <si>
    <t>Neto dobit neprekinutog poslovanja (297-298-299-300+301) &gt; 0</t>
  </si>
  <si>
    <t>Neto gubitak neprekinutog poslovanja (297-298-299-300+301) &lt; 0</t>
  </si>
  <si>
    <t>Dobit od prekinutog poslovanja (304-305)</t>
  </si>
  <si>
    <t>Gubitak od prekinutog poslovanja (305-304)</t>
  </si>
  <si>
    <t>Neto dobit od prekinutog poslovanja (306-307-308) &gt; 0</t>
  </si>
  <si>
    <t>Neto gubitak od prekinutog poslovanja (306-307-308) &lt; 0</t>
  </si>
  <si>
    <t>Neto dobit perioda (302-303+309-310) &gt; 0</t>
  </si>
  <si>
    <t>Neto gubitak perioda (302-303+309-310) &lt; 0</t>
  </si>
  <si>
    <t>Ostala sveobuhvatna dobit prije poreza (314-321)</t>
  </si>
  <si>
    <t>Ostali sveobuhvatni gubitak prije poreza (321-314)</t>
  </si>
  <si>
    <t>Neto ostala sveobuhvatna dobit (327-328-329) &gt; 0</t>
  </si>
  <si>
    <t>Neto ostali sveobuhvatni gubitak (327-328-329) &lt; 0</t>
  </si>
  <si>
    <t>Ukupna neto sveobuhvatna dobit perioda (311-312+330-331) &gt; 0</t>
  </si>
  <si>
    <t>Ukupni neto sveobuhvatni gubitak perioda (311-312+330-331) &lt; 0</t>
  </si>
  <si>
    <t>Edin Dizdar - Predsjednik;
Bernadin Alagić - član;
Mirna Sijerčić - član;
Vedad Tuzović - član                                                         Nedim Rizvanović - član</t>
  </si>
  <si>
    <t>Haris Jahić                                                                                                                                  Belma Ahmagić                                                                      Edis Boloban</t>
  </si>
  <si>
    <t xml:space="preserve">Nedim Uzunović - Direktor Društva;
Adnan Hadžić- Izvršni direktor za finansije;                Mirela Spahić - Izvršni direktor za operacije                                                                                                 </t>
  </si>
  <si>
    <t xml:space="preserve">8.596.256 redovnih dionica sa nominalnom cijenom od 10,00 KM i
441.431 dionica za zaposlene nominalne vrijednosti 10,00 KM </t>
  </si>
  <si>
    <t>- Privredno društvo Bosnalijek d.o.o. Beograd 100%                   - Bosnalijek d.o.o. Moskva  100%                                                   - BL Pharma Deutschland GmbH   100%                                        - Bosnalijek d.o.o. Hrvatska 100%                                                 - Bosnalijek DOOEL Skopje 100%                                             - Pharmamed d.o.o. 30%                                                                 - Predstavništvo u Hrvatska                                                               - Predstavniptvo u Crnoj Gori                                                        -  Predstavništvo u Srbiji                                                                 - Predstavništvo u Rusiji                                                                  -  Predstavništvo u Moldavija                                                             - Predstavništvo u Makedonija                                                     - Predstavništvo na Kosovo                                                                 - Predstavništvo u Albaniji                                                                - Predstavništvo u Ukraijini</t>
  </si>
  <si>
    <t>Prethodna godina</t>
  </si>
  <si>
    <t>Direktor</t>
  </si>
  <si>
    <t>6. Nerealizovani dobici/gubici po osnovu finansijskih sredstava raspoloživih za prodaju</t>
  </si>
  <si>
    <t xml:space="preserve">a) Donošenje odluke o rasporedu dobiti i isplati dividendi </t>
  </si>
  <si>
    <t>2 podružnice u BiH,
5 preduzeća u inostranstvu i
9 predstavništva u inostranstvu</t>
  </si>
  <si>
    <t xml:space="preserve">NO: Edin Dizdar - Predsjednik 3.690 (na početku perioda) i 0 (na kraju perioda); 
Bernadin Alagić - član 0 i 0;
Mirna Sijerčić  - član 1.845 i 1.845; 
Vedad Tuzović - član 1000 i 1.000;                                               Nedim Rizvanović - član 0 i 0;
UPRAVA:  Nedim Uzunović - Direktor 43.450 i 43.450;
Adnan Hadžić - Izvršni direktor za finansije 23.000 i 23.000;                                                                                Mirela Spahić - Izvršni direktor za operacije 19.000 i 19.000                                                                                                                                                                                            </t>
  </si>
  <si>
    <t>15. Ponovo iskazano stanje na dan 31. 12. 2019,</t>
  </si>
  <si>
    <r>
      <t xml:space="preserve">odnosno 01. 01. 2020. godine </t>
    </r>
    <r>
      <rPr>
        <i/>
        <sz val="10"/>
        <rFont val="Times New Roman"/>
        <family val="1"/>
      </rPr>
      <t>(912±913±914)</t>
    </r>
  </si>
  <si>
    <r>
      <t xml:space="preserve">12. Stanje na dan 31. 12. 2019., </t>
    </r>
    <r>
      <rPr>
        <i/>
        <sz val="10"/>
        <rFont val="Times New Roman"/>
        <family val="1"/>
      </rPr>
      <t>(904±905±906±907±908±909-910+911)</t>
    </r>
  </si>
  <si>
    <t>1. Stanje na dan 31. 12. 2018. godine</t>
  </si>
  <si>
    <t>4. Ponovo iskazano stanje na dan 31. 12. 2018, odnosno 01.01.2019 godine (901±902±903)</t>
  </si>
  <si>
    <t>Sarajevo, ul Jukićeva 53, 07.07.2020. godine</t>
  </si>
  <si>
    <t>1. Odluka o izboru radnih tijela Skupštne                            2. Odluka o usvajanju Godišnjeg izvještaja za 2019. godinu                                                                                          3. Odluka o rasporedu dobiti i isplati dividende                  4. Odluka o izboru vanjskog revizora za 2020. godinu        5. Odluka o razrješenju članova OR zbog isteka mandata 6. Odluka o izboru članova OR pojedinačno                       7. Odluka o utvrđivanju osn. elemenata za zaključenje ugovora sa članovima OR</t>
  </si>
  <si>
    <t>od 01.01. do 31.12.2020. godine</t>
  </si>
  <si>
    <t>U Sarajevu, 17.03.2021. godine</t>
  </si>
  <si>
    <t>Dana 17.03.2021. godine</t>
  </si>
  <si>
    <t>Dana 17.03.2021.</t>
  </si>
  <si>
    <t>na dan 31.12.2020. godine</t>
  </si>
  <si>
    <t>za period od 01.01. do 31.12.2020 godine</t>
  </si>
  <si>
    <t>za period koji se završava na dan 31.12.2020. godine</t>
  </si>
  <si>
    <t xml:space="preserve">                                                                                                                           KBC Euro Credit Capital (MLT) - 23,67%                         AS Holding (BIH) – 15,56%   
 Sberbank dd BiH - 8,44%</t>
  </si>
  <si>
    <t xml:space="preserve">23. Stanje na dan 31.12.2020 godine </t>
  </si>
  <si>
    <t>Harisa Zilić</t>
  </si>
  <si>
    <t>Isplaćena dividenda u periodu od 01.01. do 31.12.2020. godine iznosi 6.003.769,92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</si>
</sst>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n"/>
    <numFmt numFmtId="165" formatCode="_(* #,##0_);_(* \(#,##0\);_(* &quot;-&quot;??_);_(@_)"/>
  </numFmts>
  <fonts count="11">
    <font>
      <sz val="10"/>
      <name val="CRO_Dutch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  <charset val="238"/>
    </font>
    <font>
      <i/>
      <sz val="10"/>
      <name val="CRO_Dutch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CRO_Dutch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44">
    <xf numFmtId="0" fontId="0" fillId="0" borderId="0" xfId="0"/>
    <xf numFmtId="0" fontId="3" fillId="0" borderId="0" xfId="1" applyFont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3" fillId="0" borderId="0" xfId="0" applyFont="1" applyAlignme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1" applyFont="1" applyAlignment="1"/>
    <xf numFmtId="0" fontId="3" fillId="2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4" fillId="0" borderId="2" xfId="1" applyFont="1" applyBorder="1"/>
    <xf numFmtId="0" fontId="3" fillId="0" borderId="3" xfId="1" applyFont="1" applyBorder="1" applyAlignment="1">
      <alignment horizontal="left" vertical="center"/>
    </xf>
    <xf numFmtId="0" fontId="4" fillId="0" borderId="3" xfId="1" applyFont="1" applyBorder="1"/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3" fontId="4" fillId="0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5" xfId="1" applyFont="1" applyBorder="1" applyAlignment="1">
      <alignment horizontal="center" vertical="center" wrapText="1"/>
    </xf>
    <xf numFmtId="0" fontId="3" fillId="0" borderId="6" xfId="1" applyFont="1" applyBorder="1"/>
    <xf numFmtId="0" fontId="5" fillId="0" borderId="0" xfId="2" applyNumberFormat="1" applyFont="1" applyAlignment="1">
      <alignment vertical="center"/>
    </xf>
    <xf numFmtId="0" fontId="3" fillId="0" borderId="0" xfId="1" applyFont="1" applyBorder="1"/>
    <xf numFmtId="0" fontId="4" fillId="0" borderId="6" xfId="1" applyFont="1" applyBorder="1" applyAlignment="1">
      <alignment horizontal="center" wrapText="1"/>
    </xf>
    <xf numFmtId="0" fontId="4" fillId="0" borderId="0" xfId="1" applyFont="1" applyBorder="1"/>
    <xf numFmtId="0" fontId="3" fillId="0" borderId="0" xfId="1" applyFont="1" applyAlignment="1">
      <alignment wrapText="1"/>
    </xf>
    <xf numFmtId="0" fontId="4" fillId="0" borderId="0" xfId="0" applyFont="1"/>
    <xf numFmtId="0" fontId="3" fillId="0" borderId="7" xfId="1" applyFont="1" applyFill="1" applyBorder="1" applyAlignment="1">
      <alignment horizontal="right"/>
    </xf>
    <xf numFmtId="0" fontId="3" fillId="0" borderId="0" xfId="0" applyFont="1"/>
    <xf numFmtId="0" fontId="4" fillId="0" borderId="7" xfId="0" applyFont="1" applyFill="1" applyBorder="1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/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right" vertical="top" wrapText="1"/>
    </xf>
    <xf numFmtId="16" fontId="4" fillId="0" borderId="7" xfId="0" applyNumberFormat="1" applyFont="1" applyBorder="1" applyAlignment="1">
      <alignment horizontal="center" vertical="top" wrapText="1"/>
    </xf>
    <xf numFmtId="3" fontId="4" fillId="0" borderId="0" xfId="0" applyNumberFormat="1" applyFont="1"/>
    <xf numFmtId="0" fontId="4" fillId="0" borderId="7" xfId="0" applyFont="1" applyBorder="1" applyAlignment="1">
      <alignment vertical="top" wrapText="1"/>
    </xf>
    <xf numFmtId="3" fontId="7" fillId="0" borderId="7" xfId="0" applyNumberFormat="1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8" xfId="1" applyFont="1" applyFill="1" applyBorder="1" applyAlignment="1">
      <alignment horizontal="right"/>
    </xf>
    <xf numFmtId="0" fontId="4" fillId="3" borderId="8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164" fontId="7" fillId="0" borderId="7" xfId="0" applyNumberFormat="1" applyFont="1" applyBorder="1" applyAlignment="1">
      <alignment horizontal="right" vertical="top" wrapText="1"/>
    </xf>
    <xf numFmtId="49" fontId="4" fillId="0" borderId="7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right" vertical="top" wrapText="1"/>
    </xf>
    <xf numFmtId="164" fontId="8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vertical="top" wrapText="1"/>
    </xf>
    <xf numFmtId="164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165" fontId="7" fillId="0" borderId="7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justify" vertical="top" wrapText="1"/>
    </xf>
    <xf numFmtId="165" fontId="4" fillId="4" borderId="7" xfId="0" applyNumberFormat="1" applyFont="1" applyFill="1" applyBorder="1" applyAlignment="1">
      <alignment horizontal="right" vertical="top" wrapText="1"/>
    </xf>
    <xf numFmtId="165" fontId="8" fillId="0" borderId="7" xfId="0" applyNumberFormat="1" applyFont="1" applyBorder="1" applyAlignment="1">
      <alignment horizontal="right" vertical="top" wrapText="1"/>
    </xf>
    <xf numFmtId="0" fontId="3" fillId="0" borderId="0" xfId="1" applyFont="1" applyFill="1" applyBorder="1" applyAlignment="1">
      <alignment horizontal="right"/>
    </xf>
    <xf numFmtId="0" fontId="4" fillId="0" borderId="7" xfId="0" applyFont="1" applyBorder="1"/>
    <xf numFmtId="0" fontId="4" fillId="0" borderId="7" xfId="0" applyFont="1" applyBorder="1" applyAlignment="1">
      <alignment horizontal="center" vertical="top" textRotation="90" wrapText="1"/>
    </xf>
    <xf numFmtId="0" fontId="4" fillId="0" borderId="7" xfId="0" applyFont="1" applyBorder="1" applyAlignment="1">
      <alignment vertical="top" textRotation="90" wrapText="1"/>
    </xf>
    <xf numFmtId="3" fontId="4" fillId="0" borderId="7" xfId="0" applyNumberFormat="1" applyFont="1" applyBorder="1" applyAlignment="1">
      <alignment vertical="top" wrapText="1"/>
    </xf>
    <xf numFmtId="165" fontId="4" fillId="0" borderId="0" xfId="0" applyNumberFormat="1" applyFont="1"/>
    <xf numFmtId="0" fontId="4" fillId="0" borderId="0" xfId="0" applyFont="1" applyFill="1" applyBorder="1" applyAlignment="1">
      <alignment vertical="top" wrapText="1"/>
    </xf>
    <xf numFmtId="0" fontId="3" fillId="2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justify" vertical="top" wrapText="1"/>
    </xf>
    <xf numFmtId="0" fontId="4" fillId="0" borderId="7" xfId="1" applyFont="1" applyBorder="1"/>
    <xf numFmtId="0" fontId="3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right"/>
    </xf>
    <xf numFmtId="0" fontId="3" fillId="0" borderId="6" xfId="1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164" fontId="4" fillId="0" borderId="0" xfId="0" applyNumberFormat="1" applyFont="1"/>
    <xf numFmtId="0" fontId="4" fillId="0" borderId="0" xfId="0" applyFont="1" applyAlignment="1">
      <alignment horizontal="center"/>
    </xf>
    <xf numFmtId="49" fontId="4" fillId="0" borderId="4" xfId="1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top" wrapText="1"/>
    </xf>
    <xf numFmtId="0" fontId="7" fillId="0" borderId="7" xfId="0" applyFont="1" applyBorder="1" applyAlignment="1">
      <alignment horizontal="right" vertical="top" wrapText="1"/>
    </xf>
    <xf numFmtId="0" fontId="4" fillId="4" borderId="3" xfId="1" applyFont="1" applyFill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 wrapText="1"/>
    </xf>
    <xf numFmtId="0" fontId="8" fillId="0" borderId="0" xfId="0" applyFont="1" applyBorder="1"/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Border="1"/>
    <xf numFmtId="0" fontId="4" fillId="0" borderId="15" xfId="0" applyFont="1" applyBorder="1"/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Border="1"/>
    <xf numFmtId="0" fontId="4" fillId="0" borderId="15" xfId="0" applyFont="1" applyBorder="1"/>
    <xf numFmtId="0" fontId="4" fillId="0" borderId="7" xfId="0" applyFont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vertical="top" wrapText="1"/>
    </xf>
    <xf numFmtId="3" fontId="4" fillId="0" borderId="7" xfId="0" applyNumberFormat="1" applyFont="1" applyBorder="1" applyAlignment="1">
      <alignment horizontal="right" vertical="top" wrapText="1"/>
    </xf>
    <xf numFmtId="3" fontId="4" fillId="0" borderId="7" xfId="0" applyNumberFormat="1" applyFont="1" applyBorder="1" applyAlignment="1">
      <alignment vertical="top" wrapText="1"/>
    </xf>
    <xf numFmtId="3" fontId="7" fillId="0" borderId="0" xfId="0" applyNumberFormat="1" applyFont="1"/>
    <xf numFmtId="0" fontId="8" fillId="0" borderId="0" xfId="0" applyFont="1"/>
    <xf numFmtId="165" fontId="4" fillId="0" borderId="7" xfId="0" applyNumberFormat="1" applyFont="1" applyBorder="1"/>
    <xf numFmtId="0" fontId="4" fillId="0" borderId="1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Border="1"/>
    <xf numFmtId="0" fontId="4" fillId="0" borderId="16" xfId="0" applyFont="1" applyBorder="1"/>
    <xf numFmtId="0" fontId="9" fillId="0" borderId="21" xfId="0" applyFont="1" applyBorder="1" applyAlignment="1">
      <alignment horizontal="center" wrapText="1"/>
    </xf>
    <xf numFmtId="0" fontId="4" fillId="0" borderId="11" xfId="0" applyFont="1" applyBorder="1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3" fontId="7" fillId="0" borderId="8" xfId="0" applyNumberFormat="1" applyFont="1" applyBorder="1" applyAlignment="1">
      <alignment horizontal="right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4" fillId="0" borderId="5" xfId="0" applyFont="1" applyBorder="1" applyAlignment="1">
      <alignment horizontal="center" vertical="top" wrapText="1"/>
    </xf>
    <xf numFmtId="165" fontId="7" fillId="0" borderId="18" xfId="0" applyNumberFormat="1" applyFont="1" applyBorder="1" applyAlignment="1">
      <alignment wrapText="1"/>
    </xf>
    <xf numFmtId="165" fontId="7" fillId="0" borderId="21" xfId="0" applyNumberFormat="1" applyFont="1" applyBorder="1" applyAlignment="1">
      <alignment wrapText="1"/>
    </xf>
    <xf numFmtId="165" fontId="7" fillId="0" borderId="19" xfId="0" applyNumberFormat="1" applyFont="1" applyBorder="1" applyAlignment="1">
      <alignment wrapText="1"/>
    </xf>
    <xf numFmtId="165" fontId="8" fillId="0" borderId="18" xfId="0" applyNumberFormat="1" applyFont="1" applyBorder="1" applyAlignment="1">
      <alignment wrapText="1"/>
    </xf>
    <xf numFmtId="165" fontId="8" fillId="0" borderId="21" xfId="0" applyNumberFormat="1" applyFont="1" applyBorder="1" applyAlignment="1">
      <alignment wrapText="1"/>
    </xf>
    <xf numFmtId="165" fontId="8" fillId="0" borderId="19" xfId="0" applyNumberFormat="1" applyFont="1" applyBorder="1" applyAlignment="1">
      <alignment wrapText="1"/>
    </xf>
    <xf numFmtId="165" fontId="4" fillId="0" borderId="18" xfId="0" applyNumberFormat="1" applyFont="1" applyBorder="1" applyAlignment="1">
      <alignment wrapText="1"/>
    </xf>
    <xf numFmtId="165" fontId="4" fillId="0" borderId="21" xfId="0" applyNumberFormat="1" applyFont="1" applyBorder="1" applyAlignment="1">
      <alignment wrapText="1"/>
    </xf>
    <xf numFmtId="165" fontId="4" fillId="0" borderId="19" xfId="0" applyNumberFormat="1" applyFont="1" applyBorder="1" applyAlignment="1">
      <alignment wrapText="1"/>
    </xf>
    <xf numFmtId="165" fontId="4" fillId="4" borderId="18" xfId="0" applyNumberFormat="1" applyFont="1" applyFill="1" applyBorder="1" applyAlignment="1">
      <alignment wrapText="1"/>
    </xf>
    <xf numFmtId="165" fontId="4" fillId="4" borderId="21" xfId="0" applyNumberFormat="1" applyFont="1" applyFill="1" applyBorder="1" applyAlignment="1">
      <alignment wrapText="1"/>
    </xf>
    <xf numFmtId="165" fontId="4" fillId="4" borderId="19" xfId="0" applyNumberFormat="1" applyFont="1" applyFill="1" applyBorder="1" applyAlignment="1">
      <alignment wrapText="1"/>
    </xf>
    <xf numFmtId="165" fontId="7" fillId="0" borderId="18" xfId="0" applyNumberFormat="1" applyFont="1" applyBorder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165" fontId="7" fillId="0" borderId="1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right" wrapText="1"/>
    </xf>
    <xf numFmtId="165" fontId="4" fillId="0" borderId="21" xfId="0" applyNumberFormat="1" applyFont="1" applyBorder="1" applyAlignment="1">
      <alignment horizontal="right" wrapText="1"/>
    </xf>
    <xf numFmtId="165" fontId="4" fillId="0" borderId="19" xfId="0" applyNumberFormat="1" applyFont="1" applyBorder="1" applyAlignment="1">
      <alignment horizontal="right" wrapText="1"/>
    </xf>
    <xf numFmtId="164" fontId="7" fillId="0" borderId="18" xfId="0" applyNumberFormat="1" applyFont="1" applyBorder="1" applyAlignment="1">
      <alignment wrapText="1"/>
    </xf>
    <xf numFmtId="164" fontId="7" fillId="0" borderId="21" xfId="0" applyNumberFormat="1" applyFont="1" applyBorder="1" applyAlignment="1">
      <alignment wrapText="1"/>
    </xf>
    <xf numFmtId="164" fontId="7" fillId="0" borderId="19" xfId="0" applyNumberFormat="1" applyFont="1" applyBorder="1" applyAlignment="1">
      <alignment wrapText="1"/>
    </xf>
    <xf numFmtId="0" fontId="4" fillId="0" borderId="0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164" fontId="3" fillId="0" borderId="18" xfId="0" applyNumberFormat="1" applyFont="1" applyBorder="1" applyAlignment="1">
      <alignment horizontal="center" wrapText="1"/>
    </xf>
    <xf numFmtId="164" fontId="3" fillId="0" borderId="21" xfId="0" applyNumberFormat="1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164" fontId="9" fillId="0" borderId="21" xfId="0" applyNumberFormat="1" applyFont="1" applyBorder="1" applyAlignment="1">
      <alignment horizontal="center" wrapText="1"/>
    </xf>
    <xf numFmtId="164" fontId="9" fillId="0" borderId="19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0" xfId="0" applyFont="1" applyBorder="1"/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3" fillId="0" borderId="9" xfId="1" applyFont="1" applyFill="1" applyBorder="1" applyAlignment="1">
      <alignment horizontal="right"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textRotation="90" wrapText="1"/>
    </xf>
    <xf numFmtId="0" fontId="3" fillId="0" borderId="7" xfId="0" applyFont="1" applyBorder="1" applyAlignment="1">
      <alignment horizontal="center" vertical="top" wrapText="1"/>
    </xf>
    <xf numFmtId="165" fontId="4" fillId="0" borderId="8" xfId="0" applyNumberFormat="1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0" xfId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</cellXfs>
  <cellStyles count="5">
    <cellStyle name="Normal" xfId="0" builtinId="0"/>
    <cellStyle name="Normal 111" xfId="4" xr:uid="{00000000-0005-0000-0000-000001000000}"/>
    <cellStyle name="Normal 3" xfId="3" xr:uid="{00000000-0005-0000-0000-000002000000}"/>
    <cellStyle name="Normal_TFI-FIN" xfId="1" xr:uid="{00000000-0005-0000-0000-000003000000}"/>
    <cellStyle name="Normal_TFI-FIN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C/Desktop/Odnosi%20sa%20investitorima/Kvartalni%20izvje&#353;taji%202016.%20godine/II%20Kvartal%202016%20godine/Polugodi&#353;nji%20obra&#269;un%202016%20KONA&#268;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  <sheetName val="XML"/>
      <sheetName val="Kontrola"/>
      <sheetName val="UnosPretGod"/>
      <sheetName val="UnosPod"/>
      <sheetName val="B.Uspjeha"/>
      <sheetName val="B.Stanja"/>
      <sheetName val="ANEKSpd"/>
      <sheetName val="P.Podaci"/>
      <sheetName val="GotTok_Direkt"/>
      <sheetName val="GotTok_Indir"/>
      <sheetName val="PromjKapitala"/>
      <sheetName val="GodIzvj"/>
      <sheetName val="Biljeske"/>
      <sheetName val="ObrZS"/>
      <sheetName val="ObrOVN"/>
      <sheetName val="ObrTZ"/>
      <sheetName val="ObrONS TK"/>
      <sheetName val="ObrP GKF"/>
      <sheetName val="AktAFIP"/>
      <sheetName val="Omot"/>
      <sheetName val="Analiza"/>
      <sheetName val="ObavRazv"/>
      <sheetName val="OdlPred"/>
      <sheetName val="OdlRaspDob ili PokrGub"/>
      <sheetName val="PorPrij"/>
      <sheetName val="PorBil"/>
      <sheetName val="GU DOB"/>
      <sheetName val="IZ DOB"/>
      <sheetName val="ZahZaPovr"/>
      <sheetName val="IzjPrenNaAkont"/>
      <sheetName val="StatAneks"/>
      <sheetName val="INV 1"/>
      <sheetName val="INV 2"/>
      <sheetName val="INV 3"/>
      <sheetName val="USL SPS-S"/>
      <sheetName val="TRG SPS-S"/>
      <sheetName val="GRAD SPS-S"/>
      <sheetName val="IND SPS-S"/>
      <sheetName val="TRG SPS-D"/>
      <sheetName val="USL SPS-D"/>
      <sheetName val="GRAD SPS-D"/>
      <sheetName val="IND SPS-D"/>
      <sheetName val="ObrONS"/>
      <sheetName val="Tabela-PK-1"/>
      <sheetName val="BU i BS SkrSema"/>
      <sheetName val="Narudzba"/>
      <sheetName val="#IDP"/>
      <sheetName val="#BU"/>
      <sheetName val="#BS_A"/>
      <sheetName val="#BS_P"/>
      <sheetName val="#ANEX"/>
      <sheetName val="#PPP"/>
      <sheetName val="#GT_1"/>
      <sheetName val="#GT_2"/>
      <sheetName val="#IPK"/>
      <sheetName val="PolGod2017"/>
    </sheetNames>
    <sheetDataSet>
      <sheetData sheetId="0">
        <row r="6">
          <cell r="C6">
            <v>2016</v>
          </cell>
        </row>
      </sheetData>
      <sheetData sheetId="1"/>
      <sheetData sheetId="2"/>
      <sheetData sheetId="3"/>
      <sheetData sheetId="4">
        <row r="3">
          <cell r="F3" t="str">
            <v>Aida Špirtović-Bakalović</v>
          </cell>
          <cell r="AB3" t="str">
            <v>4086/5</v>
          </cell>
        </row>
        <row r="8">
          <cell r="F8" t="str">
            <v>BOSNALIJEK D.D.</v>
          </cell>
        </row>
        <row r="9">
          <cell r="F9" t="str">
            <v>SARAJEVO</v>
          </cell>
        </row>
        <row r="10">
          <cell r="F10" t="str">
            <v>Sarajevo, Jukićeva broj 53</v>
          </cell>
        </row>
        <row r="14">
          <cell r="F14" t="str">
            <v>Nedim Uzunović</v>
          </cell>
        </row>
        <row r="15">
          <cell r="F15" t="str">
            <v>Proizvodnja i prodaja farmaceutskih proizvoda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4"/>
  <sheetViews>
    <sheetView topLeftCell="A26" zoomScaleNormal="100" zoomScaleSheetLayoutView="100" workbookViewId="0">
      <selection activeCell="B33" sqref="B33"/>
    </sheetView>
  </sheetViews>
  <sheetFormatPr defaultRowHeight="12.75"/>
  <cols>
    <col min="1" max="1" width="60.5703125" style="35" customWidth="1"/>
    <col min="2" max="2" width="45.5703125" style="5" customWidth="1"/>
    <col min="3" max="16384" width="9.140625" style="5"/>
  </cols>
  <sheetData>
    <row r="1" spans="1:3" ht="13.5">
      <c r="A1" s="1" t="s">
        <v>0</v>
      </c>
      <c r="B1" s="2" t="s">
        <v>1</v>
      </c>
      <c r="C1" s="3"/>
    </row>
    <row r="2" spans="1:3" ht="13.5">
      <c r="A2" s="7" t="s">
        <v>649</v>
      </c>
      <c r="B2" s="8" t="s">
        <v>2</v>
      </c>
      <c r="C2" s="7"/>
    </row>
    <row r="3" spans="1:3" ht="14.25" thickBot="1">
      <c r="A3" s="10" t="s">
        <v>3</v>
      </c>
      <c r="B3" s="10" t="s">
        <v>4</v>
      </c>
      <c r="C3" s="9"/>
    </row>
    <row r="4" spans="1:3" ht="14.25" thickTop="1">
      <c r="A4" s="11" t="s">
        <v>5</v>
      </c>
      <c r="B4" s="12"/>
    </row>
    <row r="5" spans="1:3" ht="13.5">
      <c r="A5" s="13" t="s">
        <v>6</v>
      </c>
      <c r="B5" s="14"/>
    </row>
    <row r="6" spans="1:3" ht="38.25">
      <c r="A6" s="15" t="s">
        <v>7</v>
      </c>
      <c r="B6" s="16" t="s">
        <v>8</v>
      </c>
    </row>
    <row r="7" spans="1:3">
      <c r="A7" s="17" t="s">
        <v>9</v>
      </c>
      <c r="B7" s="16" t="s">
        <v>10</v>
      </c>
    </row>
    <row r="8" spans="1:3" ht="25.5">
      <c r="A8" s="18" t="s">
        <v>11</v>
      </c>
      <c r="B8" s="16" t="s">
        <v>12</v>
      </c>
    </row>
    <row r="9" spans="1:3">
      <c r="A9" s="14" t="s">
        <v>13</v>
      </c>
      <c r="B9" s="19" t="s">
        <v>14</v>
      </c>
    </row>
    <row r="10" spans="1:3">
      <c r="A10" s="14" t="s">
        <v>15</v>
      </c>
      <c r="B10" s="16" t="s">
        <v>16</v>
      </c>
    </row>
    <row r="11" spans="1:3">
      <c r="A11" s="20" t="s">
        <v>17</v>
      </c>
      <c r="B11" s="16" t="s">
        <v>18</v>
      </c>
    </row>
    <row r="12" spans="1:3" ht="15" customHeight="1">
      <c r="A12" s="20" t="s">
        <v>19</v>
      </c>
      <c r="B12" s="108">
        <v>712</v>
      </c>
    </row>
    <row r="13" spans="1:3" ht="38.25">
      <c r="A13" s="22" t="s">
        <v>20</v>
      </c>
      <c r="B13" s="16" t="s">
        <v>640</v>
      </c>
    </row>
    <row r="14" spans="1:3">
      <c r="A14" s="20" t="s">
        <v>21</v>
      </c>
      <c r="B14" s="16" t="s">
        <v>22</v>
      </c>
    </row>
    <row r="15" spans="1:3" ht="25.5">
      <c r="A15" s="20" t="s">
        <v>23</v>
      </c>
      <c r="B15" s="16" t="s">
        <v>24</v>
      </c>
    </row>
    <row r="16" spans="1:3" ht="43.5" customHeight="1">
      <c r="A16" s="22" t="s">
        <v>25</v>
      </c>
      <c r="B16" s="16" t="s">
        <v>632</v>
      </c>
    </row>
    <row r="17" spans="1:2" ht="13.5">
      <c r="A17" s="23" t="s">
        <v>26</v>
      </c>
      <c r="B17" s="16"/>
    </row>
    <row r="18" spans="1:2" ht="63.75">
      <c r="A18" s="22" t="s">
        <v>27</v>
      </c>
      <c r="B18" s="16" t="s">
        <v>631</v>
      </c>
    </row>
    <row r="19" spans="1:2" ht="38.25">
      <c r="A19" s="22" t="s">
        <v>28</v>
      </c>
      <c r="B19" s="16" t="s">
        <v>633</v>
      </c>
    </row>
    <row r="20" spans="1:2" ht="140.25">
      <c r="A20" s="22" t="s">
        <v>29</v>
      </c>
      <c r="B20" s="21" t="s">
        <v>641</v>
      </c>
    </row>
    <row r="21" spans="1:2" ht="17.25" customHeight="1">
      <c r="A21" s="24" t="s">
        <v>30</v>
      </c>
      <c r="B21" s="21"/>
    </row>
    <row r="22" spans="1:2">
      <c r="A22" s="25" t="s">
        <v>31</v>
      </c>
      <c r="B22" s="26">
        <v>5508</v>
      </c>
    </row>
    <row r="23" spans="1:2" ht="51">
      <c r="A23" s="22" t="s">
        <v>32</v>
      </c>
      <c r="B23" s="21" t="s">
        <v>634</v>
      </c>
    </row>
    <row r="24" spans="1:2" ht="51">
      <c r="A24" s="22" t="s">
        <v>33</v>
      </c>
      <c r="B24" s="16" t="s">
        <v>656</v>
      </c>
    </row>
    <row r="25" spans="1:2" ht="27">
      <c r="A25" s="23" t="s">
        <v>34</v>
      </c>
      <c r="B25" s="19"/>
    </row>
    <row r="26" spans="1:2" ht="191.25">
      <c r="A26" s="25" t="s">
        <v>35</v>
      </c>
      <c r="B26" s="105" t="s">
        <v>635</v>
      </c>
    </row>
    <row r="27" spans="1:2" ht="27">
      <c r="A27" s="23" t="s">
        <v>36</v>
      </c>
      <c r="B27" s="16"/>
    </row>
    <row r="28" spans="1:2">
      <c r="A28" s="27" t="s">
        <v>37</v>
      </c>
      <c r="B28" s="16" t="s">
        <v>647</v>
      </c>
    </row>
    <row r="29" spans="1:2" ht="114.75">
      <c r="A29" s="28" t="s">
        <v>38</v>
      </c>
      <c r="B29" s="16" t="s">
        <v>648</v>
      </c>
    </row>
    <row r="30" spans="1:2" ht="25.5">
      <c r="A30" s="22" t="s">
        <v>39</v>
      </c>
      <c r="B30" s="16" t="s">
        <v>639</v>
      </c>
    </row>
    <row r="31" spans="1:2" ht="13.5">
      <c r="A31" s="24" t="s">
        <v>40</v>
      </c>
      <c r="B31" s="16"/>
    </row>
    <row r="32" spans="1:2" ht="25.5">
      <c r="A32" s="20" t="s">
        <v>41</v>
      </c>
      <c r="B32" s="16" t="s">
        <v>659</v>
      </c>
    </row>
    <row r="33" spans="1:2" ht="38.25">
      <c r="A33" s="20" t="s">
        <v>42</v>
      </c>
      <c r="B33" s="16"/>
    </row>
    <row r="34" spans="1:2" ht="38.25">
      <c r="A34" s="20" t="s">
        <v>43</v>
      </c>
      <c r="B34" s="16"/>
    </row>
    <row r="35" spans="1:2" ht="26.25" customHeight="1">
      <c r="A35" s="20" t="s">
        <v>44</v>
      </c>
      <c r="B35" s="16"/>
    </row>
    <row r="36" spans="1:2" ht="38.25">
      <c r="A36" s="29" t="s">
        <v>45</v>
      </c>
      <c r="B36" s="30"/>
    </row>
    <row r="37" spans="1:2">
      <c r="B37" s="32" t="s">
        <v>46</v>
      </c>
    </row>
    <row r="38" spans="1:2" ht="13.5">
      <c r="A38" s="31" t="s">
        <v>650</v>
      </c>
      <c r="B38" s="34" t="s">
        <v>658</v>
      </c>
    </row>
    <row r="39" spans="1:2" ht="13.5">
      <c r="A39" s="33"/>
      <c r="B39" s="36" t="s">
        <v>47</v>
      </c>
    </row>
    <row r="40" spans="1:2">
      <c r="B40" s="34" t="s">
        <v>48</v>
      </c>
    </row>
    <row r="44" spans="1:2">
      <c r="B44" s="123"/>
    </row>
  </sheetData>
  <printOptions horizontalCentered="1"/>
  <pageMargins left="0.39370078740157483" right="0.35433070866141736" top="0.70866141732283472" bottom="0.43307086614173229" header="0.43307086614173229" footer="0.51181102362204722"/>
  <pageSetup paperSize="9" scale="92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2"/>
  <sheetViews>
    <sheetView topLeftCell="A159" zoomScaleNormal="100" workbookViewId="0">
      <selection activeCell="H22" sqref="H22:I183"/>
    </sheetView>
  </sheetViews>
  <sheetFormatPr defaultRowHeight="12.75"/>
  <cols>
    <col min="1" max="1" width="14.140625" style="37" customWidth="1"/>
    <col min="2" max="2" width="15.42578125" style="37" customWidth="1"/>
    <col min="3" max="3" width="19.5703125" style="37" customWidth="1"/>
    <col min="4" max="4" width="12.7109375" style="37" customWidth="1"/>
    <col min="5" max="7" width="3.140625" style="37" customWidth="1"/>
    <col min="8" max="9" width="16.5703125" style="37" customWidth="1"/>
    <col min="10" max="10" width="6.85546875" style="37" customWidth="1"/>
    <col min="11" max="16384" width="9.140625" style="37"/>
  </cols>
  <sheetData>
    <row r="1" spans="1:9" ht="13.5">
      <c r="A1" s="35"/>
      <c r="B1" s="2"/>
      <c r="I1" s="38" t="s">
        <v>1</v>
      </c>
    </row>
    <row r="2" spans="1:9" ht="13.5">
      <c r="A2" s="1"/>
      <c r="C2" s="39"/>
      <c r="I2" s="38" t="s">
        <v>49</v>
      </c>
    </row>
    <row r="3" spans="1:9">
      <c r="A3" s="40" t="s">
        <v>50</v>
      </c>
      <c r="B3" s="179" t="s">
        <v>51</v>
      </c>
      <c r="C3" s="180"/>
      <c r="D3" s="180"/>
      <c r="E3" s="180"/>
      <c r="F3" s="180"/>
      <c r="G3" s="180"/>
      <c r="H3" s="180"/>
      <c r="I3" s="180"/>
    </row>
    <row r="4" spans="1:9">
      <c r="A4" s="40" t="s">
        <v>52</v>
      </c>
      <c r="B4" s="179" t="s">
        <v>10</v>
      </c>
      <c r="C4" s="180"/>
      <c r="D4" s="180"/>
      <c r="E4" s="180"/>
      <c r="F4" s="180"/>
      <c r="G4" s="180"/>
      <c r="H4" s="180"/>
      <c r="I4" s="180"/>
    </row>
    <row r="5" spans="1:9">
      <c r="A5" s="40" t="s">
        <v>53</v>
      </c>
      <c r="B5" s="179" t="s">
        <v>54</v>
      </c>
      <c r="C5" s="180"/>
      <c r="D5" s="180"/>
      <c r="E5" s="180"/>
      <c r="F5" s="180"/>
      <c r="G5" s="180"/>
      <c r="H5" s="180"/>
      <c r="I5" s="180"/>
    </row>
    <row r="6" spans="1:9">
      <c r="A6" s="40" t="s">
        <v>55</v>
      </c>
      <c r="B6" s="179" t="s">
        <v>56</v>
      </c>
      <c r="C6" s="180"/>
      <c r="D6" s="180"/>
      <c r="E6" s="180"/>
      <c r="F6" s="180"/>
      <c r="G6" s="180"/>
      <c r="H6" s="180"/>
      <c r="I6" s="180"/>
    </row>
    <row r="7" spans="1:9">
      <c r="A7" s="40" t="s">
        <v>57</v>
      </c>
      <c r="B7" s="179" t="s">
        <v>56</v>
      </c>
      <c r="C7" s="180"/>
      <c r="D7" s="180"/>
      <c r="E7" s="180"/>
      <c r="F7" s="180"/>
      <c r="G7" s="180"/>
      <c r="H7" s="180"/>
      <c r="I7" s="180"/>
    </row>
    <row r="8" spans="1:9" ht="18" customHeight="1">
      <c r="A8" s="41"/>
      <c r="B8" s="41"/>
      <c r="C8" s="41"/>
      <c r="D8" s="42"/>
      <c r="E8" s="41"/>
      <c r="F8" s="41"/>
      <c r="G8" s="41"/>
      <c r="H8" s="43"/>
      <c r="I8" s="43"/>
    </row>
    <row r="9" spans="1:9" ht="12.75" hidden="1" customHeight="1">
      <c r="A9" s="41"/>
      <c r="B9" s="41"/>
      <c r="C9" s="41"/>
      <c r="D9" s="41"/>
      <c r="E9" s="41"/>
      <c r="F9" s="41"/>
      <c r="G9" s="41"/>
      <c r="H9" s="41"/>
      <c r="I9" s="41"/>
    </row>
    <row r="10" spans="1:9" ht="1.5" hidden="1" customHeight="1" thickBot="1">
      <c r="A10" s="41"/>
      <c r="B10" s="41"/>
      <c r="C10" s="41"/>
      <c r="D10" s="41"/>
      <c r="E10" s="41"/>
      <c r="F10" s="41"/>
      <c r="G10" s="41"/>
      <c r="H10" s="41"/>
      <c r="I10" s="41"/>
    </row>
    <row r="11" spans="1:9" ht="18.75" customHeight="1" thickBot="1">
      <c r="A11" s="181" t="s">
        <v>58</v>
      </c>
      <c r="B11" s="182"/>
      <c r="C11" s="182"/>
      <c r="D11" s="182"/>
      <c r="E11" s="182"/>
      <c r="F11" s="182"/>
      <c r="G11" s="182"/>
      <c r="H11" s="182"/>
      <c r="I11" s="182"/>
    </row>
    <row r="12" spans="1:9" ht="12" customHeight="1" thickTop="1">
      <c r="A12" s="152"/>
      <c r="B12" s="152"/>
      <c r="C12" s="152"/>
      <c r="D12" s="152"/>
      <c r="E12" s="152"/>
      <c r="F12" s="152"/>
      <c r="G12" s="152"/>
      <c r="H12" s="152"/>
      <c r="I12" s="152"/>
    </row>
    <row r="13" spans="1:9" ht="18.75" customHeight="1">
      <c r="C13" s="152" t="s">
        <v>649</v>
      </c>
      <c r="D13" s="152"/>
      <c r="E13" s="152"/>
      <c r="F13" s="152"/>
      <c r="G13" s="152"/>
      <c r="H13" s="44"/>
    </row>
    <row r="14" spans="1:9">
      <c r="I14" s="37" t="s">
        <v>59</v>
      </c>
    </row>
    <row r="15" spans="1:9">
      <c r="A15" s="153" t="s">
        <v>60</v>
      </c>
      <c r="B15" s="157" t="s">
        <v>61</v>
      </c>
      <c r="C15" s="158"/>
      <c r="D15" s="45" t="s">
        <v>62</v>
      </c>
      <c r="E15" s="163" t="s">
        <v>63</v>
      </c>
      <c r="F15" s="164"/>
      <c r="G15" s="165"/>
      <c r="H15" s="166" t="s">
        <v>64</v>
      </c>
      <c r="I15" s="167"/>
    </row>
    <row r="16" spans="1:9">
      <c r="A16" s="154"/>
      <c r="B16" s="159"/>
      <c r="C16" s="160"/>
      <c r="D16" s="46"/>
      <c r="E16" s="170" t="s">
        <v>65</v>
      </c>
      <c r="F16" s="171"/>
      <c r="G16" s="172"/>
      <c r="H16" s="168"/>
      <c r="I16" s="169"/>
    </row>
    <row r="17" spans="1:9">
      <c r="A17" s="155"/>
      <c r="B17" s="159"/>
      <c r="C17" s="160"/>
      <c r="D17" s="46"/>
      <c r="E17" s="173"/>
      <c r="F17" s="174"/>
      <c r="G17" s="175"/>
      <c r="H17" s="47" t="s">
        <v>66</v>
      </c>
      <c r="I17" s="48" t="s">
        <v>67</v>
      </c>
    </row>
    <row r="18" spans="1:9">
      <c r="A18" s="156"/>
      <c r="B18" s="161"/>
      <c r="C18" s="162"/>
      <c r="D18" s="49"/>
      <c r="E18" s="176"/>
      <c r="F18" s="177"/>
      <c r="G18" s="178"/>
      <c r="H18" s="50" t="s">
        <v>68</v>
      </c>
      <c r="I18" s="51" t="s">
        <v>68</v>
      </c>
    </row>
    <row r="19" spans="1:9">
      <c r="A19" s="51">
        <v>1</v>
      </c>
      <c r="B19" s="183">
        <v>2</v>
      </c>
      <c r="C19" s="183"/>
      <c r="D19" s="51">
        <v>3</v>
      </c>
      <c r="E19" s="183">
        <v>4</v>
      </c>
      <c r="F19" s="183"/>
      <c r="G19" s="183"/>
      <c r="H19" s="51">
        <v>5</v>
      </c>
      <c r="I19" s="51">
        <v>6</v>
      </c>
    </row>
    <row r="20" spans="1:9" ht="13.5">
      <c r="A20" s="52"/>
      <c r="B20" s="137" t="s">
        <v>69</v>
      </c>
      <c r="C20" s="137"/>
      <c r="D20" s="52"/>
      <c r="E20" s="143"/>
      <c r="F20" s="143"/>
      <c r="G20" s="143"/>
      <c r="H20" s="52"/>
      <c r="I20" s="52"/>
    </row>
    <row r="21" spans="1:9">
      <c r="A21" s="52"/>
      <c r="B21" s="136" t="s">
        <v>70</v>
      </c>
      <c r="C21" s="136"/>
      <c r="D21" s="52"/>
      <c r="E21" s="52"/>
      <c r="F21" s="52"/>
      <c r="G21" s="52"/>
      <c r="H21" s="53"/>
      <c r="I21" s="53"/>
    </row>
    <row r="22" spans="1:9" ht="13.5">
      <c r="A22" s="52"/>
      <c r="B22" s="137" t="s">
        <v>597</v>
      </c>
      <c r="C22" s="137"/>
      <c r="D22" s="54" t="s">
        <v>71</v>
      </c>
      <c r="E22" s="52">
        <v>2</v>
      </c>
      <c r="F22" s="52">
        <v>0</v>
      </c>
      <c r="G22" s="52">
        <v>1</v>
      </c>
      <c r="H22" s="106">
        <f>+H23+H27+H31+H32</f>
        <v>139113386</v>
      </c>
      <c r="I22" s="106">
        <f>I23+I27+I31+I32</f>
        <v>146319357</v>
      </c>
    </row>
    <row r="23" spans="1:9" ht="19.5" customHeight="1">
      <c r="A23" s="52">
        <v>60</v>
      </c>
      <c r="B23" s="136" t="s">
        <v>72</v>
      </c>
      <c r="C23" s="136"/>
      <c r="D23" s="52"/>
      <c r="E23" s="52">
        <v>2</v>
      </c>
      <c r="F23" s="52">
        <v>0</v>
      </c>
      <c r="G23" s="52">
        <v>2</v>
      </c>
      <c r="H23" s="109">
        <v>419197</v>
      </c>
      <c r="I23" s="109">
        <v>507990</v>
      </c>
    </row>
    <row r="24" spans="1:9" ht="29.25" customHeight="1">
      <c r="A24" s="52">
        <v>600</v>
      </c>
      <c r="B24" s="136" t="s">
        <v>73</v>
      </c>
      <c r="C24" s="136"/>
      <c r="D24" s="52"/>
      <c r="E24" s="52">
        <v>2</v>
      </c>
      <c r="F24" s="52">
        <v>0</v>
      </c>
      <c r="G24" s="52">
        <v>3</v>
      </c>
      <c r="H24" s="109">
        <v>0</v>
      </c>
      <c r="I24" s="109">
        <v>0</v>
      </c>
    </row>
    <row r="25" spans="1:9" ht="27.75" customHeight="1">
      <c r="A25" s="52">
        <v>601</v>
      </c>
      <c r="B25" s="136" t="s">
        <v>74</v>
      </c>
      <c r="C25" s="136"/>
      <c r="D25" s="52" t="s">
        <v>75</v>
      </c>
      <c r="E25" s="52">
        <v>2</v>
      </c>
      <c r="F25" s="52">
        <v>0</v>
      </c>
      <c r="G25" s="52">
        <v>4</v>
      </c>
      <c r="H25" s="109">
        <v>419197</v>
      </c>
      <c r="I25" s="109">
        <v>507990</v>
      </c>
    </row>
    <row r="26" spans="1:9" ht="28.5" customHeight="1">
      <c r="A26" s="52">
        <v>602</v>
      </c>
      <c r="B26" s="136" t="s">
        <v>76</v>
      </c>
      <c r="C26" s="136"/>
      <c r="D26" s="52"/>
      <c r="E26" s="52">
        <v>2</v>
      </c>
      <c r="F26" s="52">
        <v>0</v>
      </c>
      <c r="G26" s="52">
        <v>5</v>
      </c>
      <c r="H26" s="109">
        <v>0</v>
      </c>
      <c r="I26" s="109">
        <v>0</v>
      </c>
    </row>
    <row r="27" spans="1:9" ht="26.25" customHeight="1">
      <c r="A27" s="52">
        <v>61</v>
      </c>
      <c r="B27" s="136" t="s">
        <v>77</v>
      </c>
      <c r="C27" s="136"/>
      <c r="D27" s="52"/>
      <c r="E27" s="52">
        <v>2</v>
      </c>
      <c r="F27" s="52">
        <v>0</v>
      </c>
      <c r="G27" s="52">
        <v>6</v>
      </c>
      <c r="H27" s="109">
        <v>135886826</v>
      </c>
      <c r="I27" s="109">
        <v>143719032</v>
      </c>
    </row>
    <row r="28" spans="1:9" ht="28.5" customHeight="1">
      <c r="A28" s="52">
        <v>610</v>
      </c>
      <c r="B28" s="136" t="s">
        <v>78</v>
      </c>
      <c r="C28" s="136"/>
      <c r="D28" s="52"/>
      <c r="E28" s="52">
        <v>2</v>
      </c>
      <c r="F28" s="52">
        <v>0</v>
      </c>
      <c r="G28" s="52">
        <v>7</v>
      </c>
      <c r="H28" s="109">
        <v>0</v>
      </c>
      <c r="I28" s="109">
        <v>0</v>
      </c>
    </row>
    <row r="29" spans="1:9" ht="25.5" customHeight="1">
      <c r="A29" s="52">
        <v>611</v>
      </c>
      <c r="B29" s="136" t="s">
        <v>79</v>
      </c>
      <c r="C29" s="136"/>
      <c r="D29" s="52" t="s">
        <v>80</v>
      </c>
      <c r="E29" s="52">
        <v>2</v>
      </c>
      <c r="F29" s="52">
        <v>0</v>
      </c>
      <c r="G29" s="52">
        <v>8</v>
      </c>
      <c r="H29" s="109">
        <v>40252353</v>
      </c>
      <c r="I29" s="109">
        <v>36883112</v>
      </c>
    </row>
    <row r="30" spans="1:9" ht="27" customHeight="1">
      <c r="A30" s="52">
        <v>612</v>
      </c>
      <c r="B30" s="136" t="s">
        <v>81</v>
      </c>
      <c r="C30" s="136"/>
      <c r="D30" s="52" t="s">
        <v>82</v>
      </c>
      <c r="E30" s="52">
        <v>2</v>
      </c>
      <c r="F30" s="52">
        <v>0</v>
      </c>
      <c r="G30" s="52">
        <v>9</v>
      </c>
      <c r="H30" s="109">
        <v>95634473</v>
      </c>
      <c r="I30" s="109">
        <v>106835920</v>
      </c>
    </row>
    <row r="31" spans="1:9" ht="28.5" customHeight="1">
      <c r="A31" s="52">
        <v>62</v>
      </c>
      <c r="B31" s="136" t="s">
        <v>83</v>
      </c>
      <c r="C31" s="136"/>
      <c r="D31" s="52"/>
      <c r="E31" s="52">
        <v>2</v>
      </c>
      <c r="F31" s="52">
        <v>1</v>
      </c>
      <c r="G31" s="52">
        <v>0</v>
      </c>
      <c r="H31" s="109">
        <v>0</v>
      </c>
      <c r="I31" s="109">
        <v>0</v>
      </c>
    </row>
    <row r="32" spans="1:9" ht="18.75" customHeight="1">
      <c r="A32" s="52">
        <v>65</v>
      </c>
      <c r="B32" s="136" t="s">
        <v>84</v>
      </c>
      <c r="C32" s="136"/>
      <c r="D32" s="52"/>
      <c r="E32" s="52">
        <v>2</v>
      </c>
      <c r="F32" s="52">
        <v>1</v>
      </c>
      <c r="G32" s="52">
        <v>1</v>
      </c>
      <c r="H32" s="109">
        <v>2807363</v>
      </c>
      <c r="I32" s="109">
        <v>2092335</v>
      </c>
    </row>
    <row r="33" spans="1:9" ht="39" customHeight="1">
      <c r="A33" s="52"/>
      <c r="B33" s="137" t="s">
        <v>598</v>
      </c>
      <c r="C33" s="137"/>
      <c r="D33" s="52"/>
      <c r="E33" s="52">
        <v>2</v>
      </c>
      <c r="F33" s="52">
        <v>1</v>
      </c>
      <c r="G33" s="52">
        <v>2</v>
      </c>
      <c r="H33" s="106">
        <v>113846487</v>
      </c>
      <c r="I33" s="106">
        <v>131580462</v>
      </c>
    </row>
    <row r="34" spans="1:9">
      <c r="A34" s="52">
        <v>50</v>
      </c>
      <c r="B34" s="136" t="s">
        <v>85</v>
      </c>
      <c r="C34" s="136"/>
      <c r="D34" s="52" t="s">
        <v>86</v>
      </c>
      <c r="E34" s="52">
        <v>2</v>
      </c>
      <c r="F34" s="52">
        <v>1</v>
      </c>
      <c r="G34" s="52">
        <v>3</v>
      </c>
      <c r="H34" s="109">
        <v>313062</v>
      </c>
      <c r="I34" s="109">
        <v>334926</v>
      </c>
    </row>
    <row r="35" spans="1:9">
      <c r="A35" s="52">
        <v>51</v>
      </c>
      <c r="B35" s="136" t="s">
        <v>87</v>
      </c>
      <c r="C35" s="136"/>
      <c r="D35" s="52" t="s">
        <v>88</v>
      </c>
      <c r="E35" s="52">
        <v>2</v>
      </c>
      <c r="F35" s="52">
        <v>1</v>
      </c>
      <c r="G35" s="52">
        <v>4</v>
      </c>
      <c r="H35" s="109">
        <v>31062943</v>
      </c>
      <c r="I35" s="109">
        <v>30219607</v>
      </c>
    </row>
    <row r="36" spans="1:9" ht="27" customHeight="1">
      <c r="A36" s="52">
        <v>52</v>
      </c>
      <c r="B36" s="136" t="s">
        <v>89</v>
      </c>
      <c r="C36" s="136"/>
      <c r="D36" s="52"/>
      <c r="E36" s="52">
        <v>2</v>
      </c>
      <c r="F36" s="52">
        <v>1</v>
      </c>
      <c r="G36" s="52">
        <v>5</v>
      </c>
      <c r="H36" s="109">
        <v>38466536</v>
      </c>
      <c r="I36" s="109">
        <v>41051840</v>
      </c>
    </row>
    <row r="37" spans="1:9" ht="26.25" customHeight="1">
      <c r="A37" s="52" t="s">
        <v>90</v>
      </c>
      <c r="B37" s="136" t="s">
        <v>91</v>
      </c>
      <c r="C37" s="136"/>
      <c r="D37" s="52" t="s">
        <v>92</v>
      </c>
      <c r="E37" s="52">
        <v>2</v>
      </c>
      <c r="F37" s="52">
        <v>1</v>
      </c>
      <c r="G37" s="52">
        <v>6</v>
      </c>
      <c r="H37" s="109">
        <v>25261785</v>
      </c>
      <c r="I37" s="109">
        <v>26027277</v>
      </c>
    </row>
    <row r="38" spans="1:9" ht="26.25" customHeight="1">
      <c r="A38" s="52" t="s">
        <v>93</v>
      </c>
      <c r="B38" s="136" t="s">
        <v>94</v>
      </c>
      <c r="C38" s="136"/>
      <c r="D38" s="52"/>
      <c r="E38" s="52">
        <v>2</v>
      </c>
      <c r="F38" s="52">
        <v>1</v>
      </c>
      <c r="G38" s="52">
        <v>7</v>
      </c>
      <c r="H38" s="109">
        <v>4440381</v>
      </c>
      <c r="I38" s="109">
        <v>5266482</v>
      </c>
    </row>
    <row r="39" spans="1:9" ht="27.75" customHeight="1">
      <c r="A39" s="52" t="s">
        <v>95</v>
      </c>
      <c r="B39" s="136" t="s">
        <v>96</v>
      </c>
      <c r="C39" s="136"/>
      <c r="D39" s="52"/>
      <c r="E39" s="52">
        <v>2</v>
      </c>
      <c r="F39" s="52">
        <v>1</v>
      </c>
      <c r="G39" s="52">
        <v>8</v>
      </c>
      <c r="H39" s="109">
        <v>8764370</v>
      </c>
      <c r="I39" s="109">
        <v>9758081</v>
      </c>
    </row>
    <row r="40" spans="1:9" ht="19.5" customHeight="1">
      <c r="A40" s="52">
        <v>53</v>
      </c>
      <c r="B40" s="136" t="s">
        <v>97</v>
      </c>
      <c r="C40" s="136"/>
      <c r="D40" s="52" t="s">
        <v>98</v>
      </c>
      <c r="E40" s="52">
        <v>2</v>
      </c>
      <c r="F40" s="52">
        <v>1</v>
      </c>
      <c r="G40" s="52">
        <v>9</v>
      </c>
      <c r="H40" s="109">
        <v>21125124</v>
      </c>
      <c r="I40" s="109">
        <v>28587863</v>
      </c>
    </row>
    <row r="41" spans="1:9" ht="12.75" customHeight="1">
      <c r="A41" s="52" t="s">
        <v>99</v>
      </c>
      <c r="B41" s="136" t="s">
        <v>100</v>
      </c>
      <c r="C41" s="136"/>
      <c r="D41" s="52" t="s">
        <v>101</v>
      </c>
      <c r="E41" s="52">
        <v>2</v>
      </c>
      <c r="F41" s="52">
        <v>2</v>
      </c>
      <c r="G41" s="52">
        <v>0</v>
      </c>
      <c r="H41" s="109">
        <v>12637658</v>
      </c>
      <c r="I41" s="109">
        <v>10876568</v>
      </c>
    </row>
    <row r="42" spans="1:9" ht="12.75" customHeight="1">
      <c r="A42" s="52" t="s">
        <v>102</v>
      </c>
      <c r="B42" s="136" t="s">
        <v>103</v>
      </c>
      <c r="C42" s="136"/>
      <c r="D42" s="52"/>
      <c r="E42" s="52">
        <v>2</v>
      </c>
      <c r="F42" s="52">
        <v>2</v>
      </c>
      <c r="G42" s="52">
        <v>1</v>
      </c>
      <c r="H42" s="109">
        <v>959430</v>
      </c>
      <c r="I42" s="109">
        <v>9606791</v>
      </c>
    </row>
    <row r="43" spans="1:9" ht="14.25" customHeight="1">
      <c r="A43" s="52">
        <v>55</v>
      </c>
      <c r="B43" s="136" t="s">
        <v>104</v>
      </c>
      <c r="C43" s="136"/>
      <c r="D43" s="52" t="s">
        <v>105</v>
      </c>
      <c r="E43" s="52">
        <v>2</v>
      </c>
      <c r="F43" s="52">
        <v>2</v>
      </c>
      <c r="G43" s="52">
        <v>2</v>
      </c>
      <c r="H43" s="109">
        <v>10587341</v>
      </c>
      <c r="I43" s="109">
        <v>14027361</v>
      </c>
    </row>
    <row r="44" spans="1:9" ht="25.5">
      <c r="A44" s="52" t="s">
        <v>106</v>
      </c>
      <c r="B44" s="136" t="s">
        <v>107</v>
      </c>
      <c r="C44" s="136"/>
      <c r="D44" s="52"/>
      <c r="E44" s="52">
        <v>2</v>
      </c>
      <c r="F44" s="52">
        <v>2</v>
      </c>
      <c r="G44" s="52">
        <v>3</v>
      </c>
      <c r="H44" s="109">
        <v>1305607</v>
      </c>
      <c r="I44" s="109">
        <v>3124494</v>
      </c>
    </row>
    <row r="45" spans="1:9" ht="30" customHeight="1">
      <c r="A45" s="52" t="s">
        <v>108</v>
      </c>
      <c r="B45" s="136" t="s">
        <v>109</v>
      </c>
      <c r="C45" s="136"/>
      <c r="D45" s="52"/>
      <c r="E45" s="52">
        <v>2</v>
      </c>
      <c r="F45" s="52">
        <v>2</v>
      </c>
      <c r="G45" s="56">
        <v>4</v>
      </c>
      <c r="H45" s="109">
        <v>0</v>
      </c>
      <c r="I45" s="109">
        <v>0</v>
      </c>
    </row>
    <row r="46" spans="1:9" ht="15.75" customHeight="1">
      <c r="A46" s="52"/>
      <c r="B46" s="137" t="s">
        <v>599</v>
      </c>
      <c r="C46" s="137"/>
      <c r="D46" s="52"/>
      <c r="E46" s="52">
        <v>2</v>
      </c>
      <c r="F46" s="52">
        <v>2</v>
      </c>
      <c r="G46" s="52">
        <v>5</v>
      </c>
      <c r="H46" s="106">
        <v>25266899</v>
      </c>
      <c r="I46" s="106">
        <v>14738895</v>
      </c>
    </row>
    <row r="47" spans="1:9" ht="15.75" customHeight="1">
      <c r="A47" s="52"/>
      <c r="B47" s="137" t="s">
        <v>600</v>
      </c>
      <c r="C47" s="137"/>
      <c r="D47" s="52"/>
      <c r="E47" s="52">
        <v>2</v>
      </c>
      <c r="F47" s="52">
        <v>2</v>
      </c>
      <c r="G47" s="52">
        <v>6</v>
      </c>
      <c r="H47" s="106">
        <v>0</v>
      </c>
      <c r="I47" s="106">
        <v>0</v>
      </c>
    </row>
    <row r="48" spans="1:9">
      <c r="A48" s="52"/>
      <c r="B48" s="136" t="s">
        <v>110</v>
      </c>
      <c r="C48" s="136"/>
      <c r="D48" s="52"/>
      <c r="E48" s="52"/>
      <c r="F48" s="52"/>
      <c r="G48" s="56"/>
      <c r="H48" s="110"/>
      <c r="I48" s="110"/>
    </row>
    <row r="49" spans="1:9" ht="13.5">
      <c r="A49" s="52">
        <v>66</v>
      </c>
      <c r="B49" s="137" t="s">
        <v>601</v>
      </c>
      <c r="C49" s="137"/>
      <c r="D49" s="52"/>
      <c r="E49" s="52">
        <v>2</v>
      </c>
      <c r="F49" s="52">
        <v>2</v>
      </c>
      <c r="G49" s="56">
        <v>7</v>
      </c>
      <c r="H49" s="106">
        <v>3624215</v>
      </c>
      <c r="I49" s="106">
        <v>6959854</v>
      </c>
    </row>
    <row r="50" spans="1:9" ht="26.25" customHeight="1">
      <c r="A50" s="52">
        <v>660</v>
      </c>
      <c r="B50" s="136" t="s">
        <v>111</v>
      </c>
      <c r="C50" s="136"/>
      <c r="D50" s="52"/>
      <c r="E50" s="52">
        <v>2</v>
      </c>
      <c r="F50" s="52">
        <v>2</v>
      </c>
      <c r="G50" s="56">
        <v>8</v>
      </c>
      <c r="H50" s="109">
        <v>76513</v>
      </c>
      <c r="I50" s="109">
        <v>60385</v>
      </c>
    </row>
    <row r="51" spans="1:9" ht="15.75" customHeight="1">
      <c r="A51" s="52">
        <v>661</v>
      </c>
      <c r="B51" s="136" t="s">
        <v>112</v>
      </c>
      <c r="C51" s="136"/>
      <c r="D51" s="52"/>
      <c r="E51" s="52">
        <v>2</v>
      </c>
      <c r="F51" s="52">
        <v>2</v>
      </c>
      <c r="G51" s="52">
        <v>9</v>
      </c>
      <c r="H51" s="109">
        <v>147218</v>
      </c>
      <c r="I51" s="109">
        <v>186196</v>
      </c>
    </row>
    <row r="52" spans="1:9">
      <c r="A52" s="52">
        <v>662</v>
      </c>
      <c r="B52" s="136" t="s">
        <v>113</v>
      </c>
      <c r="C52" s="136"/>
      <c r="D52" s="52"/>
      <c r="E52" s="52">
        <v>2</v>
      </c>
      <c r="F52" s="52">
        <v>3</v>
      </c>
      <c r="G52" s="52">
        <v>0</v>
      </c>
      <c r="H52" s="109">
        <v>3388909</v>
      </c>
      <c r="I52" s="109">
        <v>6581246</v>
      </c>
    </row>
    <row r="53" spans="1:9">
      <c r="A53" s="52">
        <v>663</v>
      </c>
      <c r="B53" s="136" t="s">
        <v>114</v>
      </c>
      <c r="C53" s="136"/>
      <c r="D53" s="52"/>
      <c r="E53" s="52">
        <v>2</v>
      </c>
      <c r="F53" s="52">
        <v>3</v>
      </c>
      <c r="G53" s="52">
        <v>1</v>
      </c>
      <c r="H53" s="109">
        <v>0</v>
      </c>
      <c r="I53" s="109">
        <v>0</v>
      </c>
    </row>
    <row r="54" spans="1:9" ht="26.25" customHeight="1">
      <c r="A54" s="52">
        <v>664</v>
      </c>
      <c r="B54" s="136" t="s">
        <v>115</v>
      </c>
      <c r="C54" s="136"/>
      <c r="D54" s="52"/>
      <c r="E54" s="52">
        <v>2</v>
      </c>
      <c r="F54" s="52">
        <v>3</v>
      </c>
      <c r="G54" s="52">
        <v>2</v>
      </c>
      <c r="H54" s="109">
        <v>0</v>
      </c>
      <c r="I54" s="109">
        <v>0</v>
      </c>
    </row>
    <row r="55" spans="1:9">
      <c r="A55" s="52">
        <v>669</v>
      </c>
      <c r="B55" s="136" t="s">
        <v>116</v>
      </c>
      <c r="C55" s="136"/>
      <c r="D55" s="52"/>
      <c r="E55" s="52">
        <v>2</v>
      </c>
      <c r="F55" s="52">
        <v>3</v>
      </c>
      <c r="G55" s="52">
        <v>3</v>
      </c>
      <c r="H55" s="109">
        <v>11575</v>
      </c>
      <c r="I55" s="109">
        <v>132027</v>
      </c>
    </row>
    <row r="56" spans="1:9" ht="13.5">
      <c r="A56" s="52">
        <v>56</v>
      </c>
      <c r="B56" s="137" t="s">
        <v>602</v>
      </c>
      <c r="C56" s="137"/>
      <c r="D56" s="52"/>
      <c r="E56" s="52">
        <v>2</v>
      </c>
      <c r="F56" s="52">
        <v>3</v>
      </c>
      <c r="G56" s="52">
        <v>4</v>
      </c>
      <c r="H56" s="106">
        <v>22020576</v>
      </c>
      <c r="I56" s="106">
        <v>2027283</v>
      </c>
    </row>
    <row r="57" spans="1:9" ht="25.5" customHeight="1">
      <c r="A57" s="52">
        <v>560</v>
      </c>
      <c r="B57" s="136" t="s">
        <v>117</v>
      </c>
      <c r="C57" s="136"/>
      <c r="D57" s="52"/>
      <c r="E57" s="52">
        <v>2</v>
      </c>
      <c r="F57" s="52">
        <v>3</v>
      </c>
      <c r="G57" s="52">
        <v>5</v>
      </c>
      <c r="H57" s="109">
        <v>0</v>
      </c>
      <c r="I57" s="109">
        <v>0</v>
      </c>
    </row>
    <row r="58" spans="1:9">
      <c r="A58" s="52">
        <v>561</v>
      </c>
      <c r="B58" s="136" t="s">
        <v>118</v>
      </c>
      <c r="C58" s="136"/>
      <c r="D58" s="52"/>
      <c r="E58" s="52">
        <v>2</v>
      </c>
      <c r="F58" s="52">
        <v>3</v>
      </c>
      <c r="G58" s="52">
        <v>6</v>
      </c>
      <c r="H58" s="109">
        <v>1854200</v>
      </c>
      <c r="I58" s="109">
        <v>1615109</v>
      </c>
    </row>
    <row r="59" spans="1:9" ht="14.25" customHeight="1">
      <c r="A59" s="52">
        <v>562</v>
      </c>
      <c r="B59" s="136" t="s">
        <v>119</v>
      </c>
      <c r="C59" s="136"/>
      <c r="D59" s="52"/>
      <c r="E59" s="52">
        <v>2</v>
      </c>
      <c r="F59" s="52">
        <v>3</v>
      </c>
      <c r="G59" s="52">
        <v>7</v>
      </c>
      <c r="H59" s="109">
        <v>20166376</v>
      </c>
      <c r="I59" s="109">
        <v>386869</v>
      </c>
    </row>
    <row r="60" spans="1:9">
      <c r="A60" s="52">
        <v>563</v>
      </c>
      <c r="B60" s="136" t="s">
        <v>120</v>
      </c>
      <c r="C60" s="136"/>
      <c r="D60" s="52"/>
      <c r="E60" s="52">
        <v>2</v>
      </c>
      <c r="F60" s="52">
        <v>3</v>
      </c>
      <c r="G60" s="52">
        <v>8</v>
      </c>
      <c r="H60" s="109">
        <v>0</v>
      </c>
      <c r="I60" s="109">
        <v>0</v>
      </c>
    </row>
    <row r="61" spans="1:9">
      <c r="A61" s="52">
        <v>569</v>
      </c>
      <c r="B61" s="136" t="s">
        <v>121</v>
      </c>
      <c r="C61" s="136"/>
      <c r="D61" s="52"/>
      <c r="E61" s="52">
        <v>2</v>
      </c>
      <c r="F61" s="52">
        <v>3</v>
      </c>
      <c r="G61" s="52">
        <v>9</v>
      </c>
      <c r="H61" s="109">
        <v>0</v>
      </c>
      <c r="I61" s="109">
        <v>25305</v>
      </c>
    </row>
    <row r="62" spans="1:9" ht="29.25" customHeight="1">
      <c r="A62" s="52"/>
      <c r="B62" s="137" t="s">
        <v>603</v>
      </c>
      <c r="C62" s="137"/>
      <c r="D62" s="52"/>
      <c r="E62" s="52">
        <v>2</v>
      </c>
      <c r="F62" s="52">
        <v>4</v>
      </c>
      <c r="G62" s="52">
        <v>0</v>
      </c>
      <c r="H62" s="106">
        <v>0</v>
      </c>
      <c r="I62" s="106">
        <v>4932571</v>
      </c>
    </row>
    <row r="63" spans="1:9" ht="30" customHeight="1">
      <c r="A63" s="52"/>
      <c r="B63" s="137" t="s">
        <v>604</v>
      </c>
      <c r="C63" s="137"/>
      <c r="D63" s="52"/>
      <c r="E63" s="52">
        <v>2</v>
      </c>
      <c r="F63" s="52">
        <v>4</v>
      </c>
      <c r="G63" s="52">
        <v>1</v>
      </c>
      <c r="H63" s="106">
        <v>18396361</v>
      </c>
      <c r="I63" s="106">
        <v>0</v>
      </c>
    </row>
    <row r="64" spans="1:9" ht="26.25" customHeight="1">
      <c r="A64" s="52"/>
      <c r="B64" s="137" t="s">
        <v>605</v>
      </c>
      <c r="C64" s="137"/>
      <c r="D64" s="52"/>
      <c r="E64" s="52">
        <v>2</v>
      </c>
      <c r="F64" s="52">
        <v>4</v>
      </c>
      <c r="G64" s="52">
        <v>2</v>
      </c>
      <c r="H64" s="57">
        <v>6870538</v>
      </c>
      <c r="I64" s="57">
        <v>19671466</v>
      </c>
    </row>
    <row r="65" spans="1:9" ht="30" customHeight="1">
      <c r="A65" s="52"/>
      <c r="B65" s="137" t="s">
        <v>606</v>
      </c>
      <c r="C65" s="137"/>
      <c r="D65" s="52"/>
      <c r="E65" s="52">
        <v>2</v>
      </c>
      <c r="F65" s="52">
        <v>4</v>
      </c>
      <c r="G65" s="52">
        <v>3</v>
      </c>
      <c r="H65" s="57">
        <v>0</v>
      </c>
      <c r="I65" s="57">
        <v>0</v>
      </c>
    </row>
    <row r="66" spans="1:9" ht="15.75" customHeight="1">
      <c r="A66" s="52"/>
      <c r="B66" s="136" t="s">
        <v>122</v>
      </c>
      <c r="C66" s="136"/>
      <c r="D66" s="52"/>
      <c r="E66" s="52"/>
      <c r="F66" s="52"/>
      <c r="G66" s="56"/>
      <c r="H66" s="110"/>
      <c r="I66" s="110"/>
    </row>
    <row r="67" spans="1:9" ht="25.5" customHeight="1">
      <c r="A67" s="52">
        <v>67</v>
      </c>
      <c r="B67" s="137" t="s">
        <v>607</v>
      </c>
      <c r="C67" s="137"/>
      <c r="D67" s="143"/>
      <c r="E67" s="143">
        <v>2</v>
      </c>
      <c r="F67" s="143">
        <v>4</v>
      </c>
      <c r="G67" s="144">
        <v>4</v>
      </c>
      <c r="H67" s="145">
        <v>7439947</v>
      </c>
      <c r="I67" s="145">
        <v>1789842</v>
      </c>
    </row>
    <row r="68" spans="1:9" ht="18" customHeight="1">
      <c r="A68" s="52" t="s">
        <v>123</v>
      </c>
      <c r="B68" s="137"/>
      <c r="C68" s="137"/>
      <c r="D68" s="143"/>
      <c r="E68" s="143"/>
      <c r="F68" s="143"/>
      <c r="G68" s="144"/>
      <c r="H68" s="146"/>
      <c r="I68" s="146"/>
    </row>
    <row r="69" spans="1:9" ht="16.5" customHeight="1">
      <c r="A69" s="52">
        <v>670</v>
      </c>
      <c r="B69" s="136" t="s">
        <v>124</v>
      </c>
      <c r="C69" s="136"/>
      <c r="D69" s="52"/>
      <c r="E69" s="52">
        <v>2</v>
      </c>
      <c r="F69" s="52">
        <v>4</v>
      </c>
      <c r="G69" s="52">
        <v>5</v>
      </c>
      <c r="H69" s="109">
        <v>9519</v>
      </c>
      <c r="I69" s="109">
        <v>84798</v>
      </c>
    </row>
    <row r="70" spans="1:9" ht="27" customHeight="1">
      <c r="A70" s="52">
        <v>671</v>
      </c>
      <c r="B70" s="136" t="s">
        <v>125</v>
      </c>
      <c r="C70" s="136"/>
      <c r="D70" s="52"/>
      <c r="E70" s="52">
        <v>2</v>
      </c>
      <c r="F70" s="52">
        <v>4</v>
      </c>
      <c r="G70" s="52">
        <v>6</v>
      </c>
      <c r="H70" s="109">
        <v>0</v>
      </c>
      <c r="I70" s="109">
        <v>0</v>
      </c>
    </row>
    <row r="71" spans="1:9" ht="15" customHeight="1">
      <c r="A71" s="52">
        <v>672</v>
      </c>
      <c r="B71" s="136" t="s">
        <v>126</v>
      </c>
      <c r="C71" s="136"/>
      <c r="D71" s="52"/>
      <c r="E71" s="52">
        <v>2</v>
      </c>
      <c r="F71" s="52">
        <v>4</v>
      </c>
      <c r="G71" s="52">
        <v>7</v>
      </c>
      <c r="H71" s="109">
        <v>0</v>
      </c>
      <c r="I71" s="109">
        <v>0</v>
      </c>
    </row>
    <row r="72" spans="1:9" ht="28.5" customHeight="1">
      <c r="A72" s="52">
        <v>674</v>
      </c>
      <c r="B72" s="136" t="s">
        <v>127</v>
      </c>
      <c r="C72" s="136"/>
      <c r="D72" s="52"/>
      <c r="E72" s="52">
        <v>2</v>
      </c>
      <c r="F72" s="52">
        <v>4</v>
      </c>
      <c r="G72" s="52">
        <v>8</v>
      </c>
      <c r="H72" s="109">
        <v>0</v>
      </c>
      <c r="I72" s="109">
        <v>0</v>
      </c>
    </row>
    <row r="73" spans="1:9" ht="17.25" customHeight="1">
      <c r="A73" s="52">
        <v>675</v>
      </c>
      <c r="B73" s="136" t="s">
        <v>128</v>
      </c>
      <c r="C73" s="136"/>
      <c r="D73" s="52"/>
      <c r="E73" s="52">
        <v>2</v>
      </c>
      <c r="F73" s="52">
        <v>4</v>
      </c>
      <c r="G73" s="52">
        <v>9</v>
      </c>
      <c r="H73" s="109">
        <v>9785</v>
      </c>
      <c r="I73" s="109">
        <v>2227</v>
      </c>
    </row>
    <row r="74" spans="1:9" ht="15.75" customHeight="1">
      <c r="A74" s="52">
        <v>676</v>
      </c>
      <c r="B74" s="136" t="s">
        <v>129</v>
      </c>
      <c r="C74" s="136"/>
      <c r="D74" s="52"/>
      <c r="E74" s="52">
        <v>2</v>
      </c>
      <c r="F74" s="52">
        <v>5</v>
      </c>
      <c r="G74" s="52">
        <v>0</v>
      </c>
      <c r="H74" s="109">
        <v>21941</v>
      </c>
      <c r="I74" s="109">
        <v>123</v>
      </c>
    </row>
    <row r="75" spans="1:9" ht="12.75" customHeight="1">
      <c r="A75" s="52">
        <v>677</v>
      </c>
      <c r="B75" s="136" t="s">
        <v>130</v>
      </c>
      <c r="C75" s="136"/>
      <c r="D75" s="52" t="s">
        <v>131</v>
      </c>
      <c r="E75" s="52">
        <v>2</v>
      </c>
      <c r="F75" s="52">
        <v>5</v>
      </c>
      <c r="G75" s="52">
        <v>1</v>
      </c>
      <c r="H75" s="109">
        <v>377140</v>
      </c>
      <c r="I75" s="109">
        <v>894600</v>
      </c>
    </row>
    <row r="76" spans="1:9" ht="25.5" customHeight="1">
      <c r="A76" s="52">
        <v>678</v>
      </c>
      <c r="B76" s="136" t="s">
        <v>132</v>
      </c>
      <c r="C76" s="136"/>
      <c r="D76" s="52"/>
      <c r="E76" s="52">
        <v>2</v>
      </c>
      <c r="F76" s="52">
        <v>5</v>
      </c>
      <c r="G76" s="52">
        <v>2</v>
      </c>
      <c r="H76" s="109">
        <v>0</v>
      </c>
      <c r="I76" s="109">
        <v>0</v>
      </c>
    </row>
    <row r="77" spans="1:9" ht="27.75" customHeight="1">
      <c r="A77" s="52">
        <v>679</v>
      </c>
      <c r="B77" s="136" t="s">
        <v>133</v>
      </c>
      <c r="C77" s="136"/>
      <c r="D77" s="52"/>
      <c r="E77" s="52">
        <v>2</v>
      </c>
      <c r="F77" s="52">
        <v>5</v>
      </c>
      <c r="G77" s="52">
        <v>3</v>
      </c>
      <c r="H77" s="109">
        <v>7021562</v>
      </c>
      <c r="I77" s="109">
        <v>808094</v>
      </c>
    </row>
    <row r="78" spans="1:9" ht="12.75" customHeight="1">
      <c r="A78" s="52">
        <v>57</v>
      </c>
      <c r="B78" s="137" t="s">
        <v>608</v>
      </c>
      <c r="C78" s="137"/>
      <c r="D78" s="143"/>
      <c r="E78" s="143">
        <v>2</v>
      </c>
      <c r="F78" s="143">
        <v>5</v>
      </c>
      <c r="G78" s="143">
        <v>4</v>
      </c>
      <c r="H78" s="145">
        <v>2905887</v>
      </c>
      <c r="I78" s="145">
        <v>2641142</v>
      </c>
    </row>
    <row r="79" spans="1:9" ht="29.25" customHeight="1">
      <c r="A79" s="52" t="s">
        <v>134</v>
      </c>
      <c r="B79" s="137"/>
      <c r="C79" s="137"/>
      <c r="D79" s="143"/>
      <c r="E79" s="143"/>
      <c r="F79" s="143"/>
      <c r="G79" s="143"/>
      <c r="H79" s="146"/>
      <c r="I79" s="146"/>
    </row>
    <row r="80" spans="1:9" ht="27" customHeight="1">
      <c r="A80" s="52">
        <v>570</v>
      </c>
      <c r="B80" s="136" t="s">
        <v>135</v>
      </c>
      <c r="C80" s="136"/>
      <c r="D80" s="52"/>
      <c r="E80" s="52">
        <v>2</v>
      </c>
      <c r="F80" s="52">
        <v>5</v>
      </c>
      <c r="G80" s="52">
        <v>5</v>
      </c>
      <c r="H80" s="109">
        <v>113670</v>
      </c>
      <c r="I80" s="109">
        <v>73129</v>
      </c>
    </row>
    <row r="81" spans="1:9" ht="27" customHeight="1">
      <c r="A81" s="52">
        <v>571</v>
      </c>
      <c r="B81" s="136" t="s">
        <v>136</v>
      </c>
      <c r="C81" s="136"/>
      <c r="D81" s="52"/>
      <c r="E81" s="52">
        <v>2</v>
      </c>
      <c r="F81" s="52">
        <v>5</v>
      </c>
      <c r="G81" s="52">
        <v>6</v>
      </c>
      <c r="H81" s="109">
        <v>0</v>
      </c>
      <c r="I81" s="109">
        <v>0</v>
      </c>
    </row>
    <row r="82" spans="1:9" ht="27" customHeight="1">
      <c r="A82" s="52">
        <v>572</v>
      </c>
      <c r="B82" s="136" t="s">
        <v>137</v>
      </c>
      <c r="C82" s="136"/>
      <c r="D82" s="52"/>
      <c r="E82" s="52">
        <v>2</v>
      </c>
      <c r="F82" s="52">
        <v>5</v>
      </c>
      <c r="G82" s="52">
        <v>7</v>
      </c>
      <c r="H82" s="109">
        <v>0</v>
      </c>
      <c r="I82" s="109">
        <v>0</v>
      </c>
    </row>
    <row r="83" spans="1:9" ht="27.75" customHeight="1">
      <c r="A83" s="52">
        <v>574</v>
      </c>
      <c r="B83" s="136" t="s">
        <v>138</v>
      </c>
      <c r="C83" s="136"/>
      <c r="D83" s="52"/>
      <c r="E83" s="52">
        <v>2</v>
      </c>
      <c r="F83" s="52">
        <v>5</v>
      </c>
      <c r="G83" s="52">
        <v>8</v>
      </c>
      <c r="H83" s="109">
        <v>0</v>
      </c>
      <c r="I83" s="109">
        <v>0</v>
      </c>
    </row>
    <row r="84" spans="1:9" ht="15" customHeight="1">
      <c r="A84" s="52">
        <v>575</v>
      </c>
      <c r="B84" s="136" t="s">
        <v>139</v>
      </c>
      <c r="C84" s="136"/>
      <c r="D84" s="52"/>
      <c r="E84" s="52">
        <v>2</v>
      </c>
      <c r="F84" s="52">
        <v>5</v>
      </c>
      <c r="G84" s="52">
        <v>9</v>
      </c>
      <c r="H84" s="109">
        <v>0</v>
      </c>
      <c r="I84" s="109">
        <v>0</v>
      </c>
    </row>
    <row r="85" spans="1:9">
      <c r="A85" s="52">
        <v>576</v>
      </c>
      <c r="B85" s="136" t="s">
        <v>140</v>
      </c>
      <c r="C85" s="136"/>
      <c r="D85" s="52"/>
      <c r="E85" s="52">
        <v>2</v>
      </c>
      <c r="F85" s="52">
        <v>6</v>
      </c>
      <c r="G85" s="52">
        <v>0</v>
      </c>
      <c r="H85" s="109">
        <v>21853</v>
      </c>
      <c r="I85" s="109">
        <v>2296</v>
      </c>
    </row>
    <row r="86" spans="1:9">
      <c r="A86" s="52">
        <v>577</v>
      </c>
      <c r="B86" s="136" t="s">
        <v>141</v>
      </c>
      <c r="C86" s="136"/>
      <c r="D86" s="52"/>
      <c r="E86" s="52">
        <v>2</v>
      </c>
      <c r="F86" s="52">
        <v>6</v>
      </c>
      <c r="G86" s="52">
        <v>1</v>
      </c>
      <c r="H86" s="109">
        <v>0</v>
      </c>
      <c r="I86" s="109">
        <v>0</v>
      </c>
    </row>
    <row r="87" spans="1:9" ht="27.75" customHeight="1">
      <c r="A87" s="52">
        <v>578</v>
      </c>
      <c r="B87" s="136" t="s">
        <v>142</v>
      </c>
      <c r="C87" s="136"/>
      <c r="D87" s="52"/>
      <c r="E87" s="52">
        <v>2</v>
      </c>
      <c r="F87" s="52">
        <v>6</v>
      </c>
      <c r="G87" s="52">
        <v>2</v>
      </c>
      <c r="H87" s="109">
        <v>0</v>
      </c>
      <c r="I87" s="109">
        <v>0</v>
      </c>
    </row>
    <row r="88" spans="1:9" ht="25.5" customHeight="1">
      <c r="A88" s="52">
        <v>579</v>
      </c>
      <c r="B88" s="136" t="s">
        <v>143</v>
      </c>
      <c r="C88" s="136"/>
      <c r="D88" s="52"/>
      <c r="E88" s="52">
        <v>2</v>
      </c>
      <c r="F88" s="52">
        <v>6</v>
      </c>
      <c r="G88" s="52">
        <v>3</v>
      </c>
      <c r="H88" s="109">
        <v>2770364</v>
      </c>
      <c r="I88" s="109">
        <v>2565717</v>
      </c>
    </row>
    <row r="89" spans="1:9" ht="29.25" customHeight="1">
      <c r="A89" s="52"/>
      <c r="B89" s="137" t="s">
        <v>609</v>
      </c>
      <c r="C89" s="137"/>
      <c r="D89" s="52"/>
      <c r="E89" s="52">
        <v>2</v>
      </c>
      <c r="F89" s="52">
        <v>6</v>
      </c>
      <c r="G89" s="52">
        <v>4</v>
      </c>
      <c r="H89" s="106">
        <v>4534060</v>
      </c>
      <c r="I89" s="106">
        <v>0</v>
      </c>
    </row>
    <row r="90" spans="1:9" ht="25.5" customHeight="1">
      <c r="A90" s="52"/>
      <c r="B90" s="137" t="s">
        <v>610</v>
      </c>
      <c r="C90" s="137"/>
      <c r="D90" s="52"/>
      <c r="E90" s="52">
        <v>2</v>
      </c>
      <c r="F90" s="52">
        <v>6</v>
      </c>
      <c r="G90" s="52">
        <v>5</v>
      </c>
      <c r="H90" s="106">
        <v>0</v>
      </c>
      <c r="I90" s="106">
        <v>851300</v>
      </c>
    </row>
    <row r="91" spans="1:9" ht="66.75" customHeight="1">
      <c r="A91" s="52"/>
      <c r="B91" s="136" t="s">
        <v>144</v>
      </c>
      <c r="C91" s="136"/>
      <c r="D91" s="52"/>
      <c r="E91" s="52"/>
      <c r="F91" s="52"/>
      <c r="G91" s="56"/>
      <c r="H91" s="110"/>
      <c r="I91" s="110"/>
    </row>
    <row r="92" spans="1:9" ht="30.75" customHeight="1">
      <c r="A92" s="52" t="s">
        <v>145</v>
      </c>
      <c r="B92" s="137" t="s">
        <v>611</v>
      </c>
      <c r="C92" s="137"/>
      <c r="D92" s="52"/>
      <c r="E92" s="52">
        <v>2</v>
      </c>
      <c r="F92" s="52">
        <v>6</v>
      </c>
      <c r="G92" s="52">
        <v>6</v>
      </c>
      <c r="H92" s="106">
        <v>66561</v>
      </c>
      <c r="I92" s="106">
        <v>37435</v>
      </c>
    </row>
    <row r="93" spans="1:9" ht="29.25" customHeight="1">
      <c r="A93" s="52">
        <v>680</v>
      </c>
      <c r="B93" s="136" t="s">
        <v>146</v>
      </c>
      <c r="C93" s="136"/>
      <c r="D93" s="52"/>
      <c r="E93" s="52">
        <v>2</v>
      </c>
      <c r="F93" s="52">
        <v>6</v>
      </c>
      <c r="G93" s="52">
        <v>7</v>
      </c>
      <c r="H93" s="110">
        <v>0</v>
      </c>
      <c r="I93" s="110">
        <v>0</v>
      </c>
    </row>
    <row r="94" spans="1:9" ht="29.25" customHeight="1">
      <c r="A94" s="52">
        <v>681</v>
      </c>
      <c r="B94" s="136" t="s">
        <v>147</v>
      </c>
      <c r="C94" s="136"/>
      <c r="D94" s="52"/>
      <c r="E94" s="52">
        <v>2</v>
      </c>
      <c r="F94" s="52">
        <v>6</v>
      </c>
      <c r="G94" s="52">
        <v>8</v>
      </c>
      <c r="H94" s="110">
        <v>0</v>
      </c>
      <c r="I94" s="110">
        <v>0</v>
      </c>
    </row>
    <row r="95" spans="1:9" ht="39.75" customHeight="1">
      <c r="A95" s="52">
        <v>682</v>
      </c>
      <c r="B95" s="136" t="s">
        <v>148</v>
      </c>
      <c r="C95" s="136"/>
      <c r="D95" s="52"/>
      <c r="E95" s="52">
        <v>2</v>
      </c>
      <c r="F95" s="52">
        <v>6</v>
      </c>
      <c r="G95" s="52">
        <v>9</v>
      </c>
      <c r="H95" s="110">
        <v>0</v>
      </c>
      <c r="I95" s="110">
        <v>0</v>
      </c>
    </row>
    <row r="96" spans="1:9" ht="42.75" customHeight="1">
      <c r="A96" s="52">
        <v>683</v>
      </c>
      <c r="B96" s="136" t="s">
        <v>149</v>
      </c>
      <c r="C96" s="136"/>
      <c r="D96" s="52"/>
      <c r="E96" s="52">
        <v>2</v>
      </c>
      <c r="F96" s="52">
        <v>7</v>
      </c>
      <c r="G96" s="52">
        <v>0</v>
      </c>
      <c r="H96" s="110">
        <v>0</v>
      </c>
      <c r="I96" s="110">
        <v>0</v>
      </c>
    </row>
    <row r="97" spans="1:9" ht="54.75" customHeight="1">
      <c r="A97" s="52">
        <v>684</v>
      </c>
      <c r="B97" s="136" t="s">
        <v>150</v>
      </c>
      <c r="C97" s="136"/>
      <c r="D97" s="52"/>
      <c r="E97" s="52">
        <v>2</v>
      </c>
      <c r="F97" s="52">
        <v>7</v>
      </c>
      <c r="G97" s="52">
        <v>1</v>
      </c>
      <c r="H97" s="110">
        <v>0</v>
      </c>
      <c r="I97" s="110">
        <v>0</v>
      </c>
    </row>
    <row r="98" spans="1:9" ht="27" customHeight="1">
      <c r="A98" s="52">
        <v>685</v>
      </c>
      <c r="B98" s="136" t="s">
        <v>151</v>
      </c>
      <c r="C98" s="136"/>
      <c r="D98" s="52"/>
      <c r="E98" s="52">
        <v>2</v>
      </c>
      <c r="F98" s="52">
        <v>7</v>
      </c>
      <c r="G98" s="52">
        <v>2</v>
      </c>
      <c r="H98" s="109">
        <v>66561</v>
      </c>
      <c r="I98" s="109">
        <v>37435</v>
      </c>
    </row>
    <row r="99" spans="1:9" ht="27.75" customHeight="1">
      <c r="A99" s="52">
        <v>686</v>
      </c>
      <c r="B99" s="136" t="s">
        <v>152</v>
      </c>
      <c r="C99" s="136"/>
      <c r="D99" s="52"/>
      <c r="E99" s="52">
        <v>2</v>
      </c>
      <c r="F99" s="52">
        <v>7</v>
      </c>
      <c r="G99" s="52">
        <v>3</v>
      </c>
      <c r="H99" s="110">
        <v>0</v>
      </c>
      <c r="I99" s="110">
        <v>0</v>
      </c>
    </row>
    <row r="100" spans="1:9" ht="27" customHeight="1">
      <c r="A100" s="52">
        <v>687</v>
      </c>
      <c r="B100" s="136" t="s">
        <v>153</v>
      </c>
      <c r="C100" s="136"/>
      <c r="D100" s="52"/>
      <c r="E100" s="52">
        <v>2</v>
      </c>
      <c r="F100" s="52">
        <v>7</v>
      </c>
      <c r="G100" s="52">
        <v>4</v>
      </c>
      <c r="H100" s="110">
        <v>0</v>
      </c>
      <c r="I100" s="110">
        <v>0</v>
      </c>
    </row>
    <row r="101" spans="1:9" ht="26.25" customHeight="1">
      <c r="A101" s="52">
        <v>689</v>
      </c>
      <c r="B101" s="136" t="s">
        <v>154</v>
      </c>
      <c r="C101" s="136"/>
      <c r="D101" s="52"/>
      <c r="E101" s="52">
        <v>2</v>
      </c>
      <c r="F101" s="52">
        <v>7</v>
      </c>
      <c r="G101" s="52">
        <v>5</v>
      </c>
      <c r="H101" s="110">
        <v>0</v>
      </c>
      <c r="I101" s="110">
        <v>0</v>
      </c>
    </row>
    <row r="102" spans="1:9" ht="27.75" customHeight="1">
      <c r="A102" s="52" t="s">
        <v>155</v>
      </c>
      <c r="B102" s="137" t="s">
        <v>612</v>
      </c>
      <c r="C102" s="137"/>
      <c r="D102" s="52"/>
      <c r="E102" s="52">
        <v>2</v>
      </c>
      <c r="F102" s="52">
        <v>7</v>
      </c>
      <c r="G102" s="52">
        <v>6</v>
      </c>
      <c r="H102" s="106">
        <v>905890</v>
      </c>
      <c r="I102" s="106">
        <v>1718427</v>
      </c>
    </row>
    <row r="103" spans="1:9" ht="25.5" customHeight="1">
      <c r="A103" s="52">
        <v>580</v>
      </c>
      <c r="B103" s="136" t="s">
        <v>156</v>
      </c>
      <c r="C103" s="136"/>
      <c r="D103" s="52"/>
      <c r="E103" s="52">
        <v>2</v>
      </c>
      <c r="F103" s="52">
        <v>7</v>
      </c>
      <c r="G103" s="52">
        <v>7</v>
      </c>
      <c r="H103" s="109">
        <v>0</v>
      </c>
      <c r="I103" s="109">
        <v>0</v>
      </c>
    </row>
    <row r="104" spans="1:9" ht="25.5" customHeight="1">
      <c r="A104" s="52">
        <v>581</v>
      </c>
      <c r="B104" s="136" t="s">
        <v>157</v>
      </c>
      <c r="C104" s="136"/>
      <c r="D104" s="52"/>
      <c r="E104" s="52">
        <v>2</v>
      </c>
      <c r="F104" s="52">
        <v>7</v>
      </c>
      <c r="G104" s="52">
        <v>8</v>
      </c>
      <c r="H104" s="109">
        <v>0</v>
      </c>
      <c r="I104" s="109">
        <v>0</v>
      </c>
    </row>
    <row r="105" spans="1:9" ht="29.25" customHeight="1">
      <c r="A105" s="52">
        <v>582</v>
      </c>
      <c r="B105" s="136" t="s">
        <v>158</v>
      </c>
      <c r="C105" s="136"/>
      <c r="D105" s="52"/>
      <c r="E105" s="52">
        <v>2</v>
      </c>
      <c r="F105" s="52">
        <v>7</v>
      </c>
      <c r="G105" s="52">
        <v>9</v>
      </c>
      <c r="H105" s="109">
        <v>0</v>
      </c>
      <c r="I105" s="109">
        <v>0</v>
      </c>
    </row>
    <row r="106" spans="1:9" ht="27.75" customHeight="1">
      <c r="A106" s="52">
        <v>583</v>
      </c>
      <c r="B106" s="136" t="s">
        <v>159</v>
      </c>
      <c r="C106" s="136"/>
      <c r="D106" s="52"/>
      <c r="E106" s="52">
        <v>2</v>
      </c>
      <c r="F106" s="52">
        <v>8</v>
      </c>
      <c r="G106" s="52">
        <v>0</v>
      </c>
      <c r="H106" s="109">
        <v>0</v>
      </c>
      <c r="I106" s="109">
        <v>0</v>
      </c>
    </row>
    <row r="107" spans="1:9" ht="42.75" customHeight="1">
      <c r="A107" s="52">
        <v>584</v>
      </c>
      <c r="B107" s="136" t="s">
        <v>160</v>
      </c>
      <c r="C107" s="136"/>
      <c r="D107" s="52"/>
      <c r="E107" s="52">
        <v>2</v>
      </c>
      <c r="F107" s="52">
        <v>8</v>
      </c>
      <c r="G107" s="52">
        <v>1</v>
      </c>
      <c r="H107" s="109">
        <v>0</v>
      </c>
      <c r="I107" s="109">
        <v>824819</v>
      </c>
    </row>
    <row r="108" spans="1:9" ht="15" customHeight="1">
      <c r="A108" s="52">
        <v>585</v>
      </c>
      <c r="B108" s="136" t="s">
        <v>161</v>
      </c>
      <c r="C108" s="136"/>
      <c r="D108" s="52"/>
      <c r="E108" s="52">
        <v>2</v>
      </c>
      <c r="F108" s="52">
        <v>8</v>
      </c>
      <c r="G108" s="52">
        <v>2</v>
      </c>
      <c r="H108" s="109">
        <v>905890</v>
      </c>
      <c r="I108" s="109">
        <v>893608</v>
      </c>
    </row>
    <row r="109" spans="1:9" ht="27.75" customHeight="1">
      <c r="A109" s="52">
        <v>586</v>
      </c>
      <c r="B109" s="136" t="s">
        <v>162</v>
      </c>
      <c r="C109" s="136"/>
      <c r="D109" s="52"/>
      <c r="E109" s="52">
        <v>2</v>
      </c>
      <c r="F109" s="52">
        <v>8</v>
      </c>
      <c r="G109" s="52">
        <v>3</v>
      </c>
      <c r="H109" s="109">
        <v>0</v>
      </c>
      <c r="I109" s="109">
        <v>0</v>
      </c>
    </row>
    <row r="110" spans="1:9" ht="17.25" customHeight="1">
      <c r="A110" s="52">
        <v>589</v>
      </c>
      <c r="B110" s="136" t="s">
        <v>163</v>
      </c>
      <c r="C110" s="136"/>
      <c r="D110" s="52"/>
      <c r="E110" s="52">
        <v>2</v>
      </c>
      <c r="F110" s="52">
        <v>8</v>
      </c>
      <c r="G110" s="52">
        <v>4</v>
      </c>
      <c r="H110" s="109">
        <v>0</v>
      </c>
      <c r="I110" s="109">
        <v>0</v>
      </c>
    </row>
    <row r="111" spans="1:9" ht="30" customHeight="1">
      <c r="A111" s="52" t="s">
        <v>164</v>
      </c>
      <c r="B111" s="137" t="s">
        <v>613</v>
      </c>
      <c r="C111" s="137"/>
      <c r="D111" s="52"/>
      <c r="E111" s="52">
        <v>2</v>
      </c>
      <c r="F111" s="52">
        <v>8</v>
      </c>
      <c r="G111" s="52">
        <v>5</v>
      </c>
      <c r="H111" s="107">
        <v>0</v>
      </c>
      <c r="I111" s="107">
        <v>0</v>
      </c>
    </row>
    <row r="112" spans="1:9" ht="27" customHeight="1">
      <c r="A112" s="52">
        <v>640</v>
      </c>
      <c r="B112" s="136" t="s">
        <v>165</v>
      </c>
      <c r="C112" s="136"/>
      <c r="D112" s="52"/>
      <c r="E112" s="52">
        <v>2</v>
      </c>
      <c r="F112" s="52">
        <v>8</v>
      </c>
      <c r="G112" s="52">
        <v>6</v>
      </c>
      <c r="H112" s="110">
        <v>0</v>
      </c>
      <c r="I112" s="110">
        <v>0</v>
      </c>
    </row>
    <row r="113" spans="1:9" ht="27.75" customHeight="1">
      <c r="A113" s="52">
        <v>641</v>
      </c>
      <c r="B113" s="136" t="s">
        <v>166</v>
      </c>
      <c r="C113" s="136"/>
      <c r="D113" s="52"/>
      <c r="E113" s="52">
        <v>2</v>
      </c>
      <c r="F113" s="52">
        <v>8</v>
      </c>
      <c r="G113" s="52">
        <v>7</v>
      </c>
      <c r="H113" s="110">
        <v>0</v>
      </c>
      <c r="I113" s="110">
        <v>0</v>
      </c>
    </row>
    <row r="114" spans="1:9" ht="27" customHeight="1">
      <c r="A114" s="52">
        <v>642</v>
      </c>
      <c r="B114" s="136" t="s">
        <v>167</v>
      </c>
      <c r="C114" s="136"/>
      <c r="D114" s="52"/>
      <c r="E114" s="52">
        <v>2</v>
      </c>
      <c r="F114" s="52">
        <v>8</v>
      </c>
      <c r="G114" s="52">
        <v>8</v>
      </c>
      <c r="H114" s="110">
        <v>0</v>
      </c>
      <c r="I114" s="110">
        <v>0</v>
      </c>
    </row>
    <row r="115" spans="1:9" ht="30" customHeight="1">
      <c r="A115" s="52" t="s">
        <v>164</v>
      </c>
      <c r="B115" s="137" t="s">
        <v>614</v>
      </c>
      <c r="C115" s="137"/>
      <c r="D115" s="52"/>
      <c r="E115" s="52">
        <v>2</v>
      </c>
      <c r="F115" s="52">
        <v>8</v>
      </c>
      <c r="G115" s="52">
        <v>9</v>
      </c>
      <c r="H115" s="110">
        <v>0</v>
      </c>
      <c r="I115" s="110">
        <v>0</v>
      </c>
    </row>
    <row r="116" spans="1:9" ht="27.75" customHeight="1">
      <c r="A116" s="52">
        <v>643</v>
      </c>
      <c r="B116" s="136" t="s">
        <v>168</v>
      </c>
      <c r="C116" s="136"/>
      <c r="D116" s="52"/>
      <c r="E116" s="52">
        <v>2</v>
      </c>
      <c r="F116" s="52">
        <v>9</v>
      </c>
      <c r="G116" s="52">
        <v>0</v>
      </c>
      <c r="H116" s="110">
        <v>0</v>
      </c>
      <c r="I116" s="110">
        <v>0</v>
      </c>
    </row>
    <row r="117" spans="1:9" ht="26.25" customHeight="1">
      <c r="A117" s="52">
        <v>644</v>
      </c>
      <c r="B117" s="136" t="s">
        <v>169</v>
      </c>
      <c r="C117" s="136"/>
      <c r="D117" s="52"/>
      <c r="E117" s="52">
        <v>2</v>
      </c>
      <c r="F117" s="52">
        <v>9</v>
      </c>
      <c r="G117" s="52">
        <v>1</v>
      </c>
      <c r="H117" s="110">
        <v>0</v>
      </c>
      <c r="I117" s="110">
        <v>0</v>
      </c>
    </row>
    <row r="118" spans="1:9" ht="27" customHeight="1">
      <c r="A118" s="52">
        <v>645</v>
      </c>
      <c r="B118" s="136" t="s">
        <v>170</v>
      </c>
      <c r="C118" s="136"/>
      <c r="D118" s="52"/>
      <c r="E118" s="52">
        <v>2</v>
      </c>
      <c r="F118" s="52">
        <v>9</v>
      </c>
      <c r="G118" s="52">
        <v>2</v>
      </c>
      <c r="H118" s="110">
        <v>0</v>
      </c>
      <c r="I118" s="110">
        <v>0</v>
      </c>
    </row>
    <row r="119" spans="1:9" ht="27.75" customHeight="1">
      <c r="A119" s="52"/>
      <c r="B119" s="137" t="s">
        <v>615</v>
      </c>
      <c r="C119" s="137"/>
      <c r="D119" s="52"/>
      <c r="E119" s="52">
        <v>2</v>
      </c>
      <c r="F119" s="52">
        <v>9</v>
      </c>
      <c r="G119" s="52">
        <v>3</v>
      </c>
      <c r="H119" s="109">
        <v>0</v>
      </c>
      <c r="I119" s="109">
        <v>0</v>
      </c>
    </row>
    <row r="120" spans="1:9" ht="31.5" customHeight="1">
      <c r="A120" s="52"/>
      <c r="B120" s="137" t="s">
        <v>616</v>
      </c>
      <c r="C120" s="137"/>
      <c r="D120" s="52"/>
      <c r="E120" s="52">
        <v>2</v>
      </c>
      <c r="F120" s="52">
        <v>9</v>
      </c>
      <c r="G120" s="52">
        <v>4</v>
      </c>
      <c r="H120" s="106">
        <v>839329</v>
      </c>
      <c r="I120" s="106">
        <v>1680992</v>
      </c>
    </row>
    <row r="121" spans="1:9" ht="41.25" customHeight="1">
      <c r="A121" s="52" t="s">
        <v>171</v>
      </c>
      <c r="B121" s="136" t="s">
        <v>172</v>
      </c>
      <c r="C121" s="136"/>
      <c r="D121" s="52"/>
      <c r="E121" s="52">
        <v>2</v>
      </c>
      <c r="F121" s="52">
        <v>9</v>
      </c>
      <c r="G121" s="52">
        <v>5</v>
      </c>
      <c r="H121" s="109">
        <v>226018</v>
      </c>
      <c r="I121" s="109">
        <v>203702</v>
      </c>
    </row>
    <row r="122" spans="1:9" ht="39.75" customHeight="1">
      <c r="A122" s="52" t="s">
        <v>173</v>
      </c>
      <c r="B122" s="136" t="s">
        <v>174</v>
      </c>
      <c r="C122" s="136"/>
      <c r="D122" s="52"/>
      <c r="E122" s="52">
        <v>2</v>
      </c>
      <c r="F122" s="52">
        <v>9</v>
      </c>
      <c r="G122" s="52">
        <v>6</v>
      </c>
      <c r="H122" s="109">
        <v>352843</v>
      </c>
      <c r="I122" s="109">
        <v>886686</v>
      </c>
    </row>
    <row r="123" spans="1:9" ht="54.75" customHeight="1">
      <c r="A123" s="52"/>
      <c r="B123" s="151" t="s">
        <v>175</v>
      </c>
      <c r="C123" s="151"/>
      <c r="D123" s="52"/>
      <c r="E123" s="52"/>
      <c r="F123" s="52"/>
      <c r="G123" s="56"/>
      <c r="H123" s="110"/>
      <c r="I123" s="110"/>
    </row>
    <row r="124" spans="1:9" ht="27.75" customHeight="1">
      <c r="A124" s="139"/>
      <c r="B124" s="140" t="s">
        <v>176</v>
      </c>
      <c r="C124" s="141"/>
      <c r="D124" s="142"/>
      <c r="E124" s="143">
        <v>2</v>
      </c>
      <c r="F124" s="143">
        <v>9</v>
      </c>
      <c r="G124" s="144">
        <v>7</v>
      </c>
      <c r="H124" s="145">
        <v>10438444</v>
      </c>
      <c r="I124" s="145">
        <v>16456190</v>
      </c>
    </row>
    <row r="125" spans="1:9" ht="15.75" customHeight="1">
      <c r="A125" s="139"/>
      <c r="B125" s="147" t="s">
        <v>177</v>
      </c>
      <c r="C125" s="148"/>
      <c r="D125" s="142"/>
      <c r="E125" s="143"/>
      <c r="F125" s="143"/>
      <c r="G125" s="144"/>
      <c r="H125" s="146"/>
      <c r="I125" s="146"/>
    </row>
    <row r="126" spans="1:9" ht="27.75" customHeight="1">
      <c r="A126" s="139"/>
      <c r="B126" s="140" t="s">
        <v>178</v>
      </c>
      <c r="C126" s="141"/>
      <c r="D126" s="142"/>
      <c r="E126" s="143">
        <v>2</v>
      </c>
      <c r="F126" s="143">
        <v>9</v>
      </c>
      <c r="G126" s="143">
        <v>8</v>
      </c>
      <c r="H126" s="145">
        <v>0</v>
      </c>
      <c r="I126" s="145">
        <v>0</v>
      </c>
    </row>
    <row r="127" spans="1:9" ht="15.75" customHeight="1">
      <c r="A127" s="139"/>
      <c r="B127" s="149" t="s">
        <v>179</v>
      </c>
      <c r="C127" s="150"/>
      <c r="D127" s="142"/>
      <c r="E127" s="143"/>
      <c r="F127" s="143"/>
      <c r="G127" s="143"/>
      <c r="H127" s="146"/>
      <c r="I127" s="146"/>
    </row>
    <row r="128" spans="1:9" ht="28.5" customHeight="1">
      <c r="A128" s="52"/>
      <c r="B128" s="138" t="s">
        <v>180</v>
      </c>
      <c r="C128" s="138"/>
      <c r="D128" s="52"/>
      <c r="E128" s="52"/>
      <c r="F128" s="52"/>
      <c r="G128" s="56"/>
      <c r="H128" s="110"/>
      <c r="I128" s="110"/>
    </row>
    <row r="129" spans="1:9" ht="17.25" customHeight="1">
      <c r="A129" s="52" t="s">
        <v>181</v>
      </c>
      <c r="B129" s="136" t="s">
        <v>182</v>
      </c>
      <c r="C129" s="136"/>
      <c r="D129" s="52"/>
      <c r="E129" s="52">
        <v>2</v>
      </c>
      <c r="F129" s="52">
        <v>9</v>
      </c>
      <c r="G129" s="52">
        <v>9</v>
      </c>
      <c r="H129" s="109">
        <v>1507886</v>
      </c>
      <c r="I129" s="109">
        <v>3230975</v>
      </c>
    </row>
    <row r="130" spans="1:9" ht="18.75" customHeight="1">
      <c r="A130" s="52" t="s">
        <v>183</v>
      </c>
      <c r="B130" s="136" t="s">
        <v>184</v>
      </c>
      <c r="C130" s="136"/>
      <c r="D130" s="52"/>
      <c r="E130" s="52">
        <v>3</v>
      </c>
      <c r="F130" s="52">
        <v>0</v>
      </c>
      <c r="G130" s="52">
        <v>0</v>
      </c>
      <c r="H130" s="109">
        <v>9874</v>
      </c>
      <c r="I130" s="109">
        <v>8013</v>
      </c>
    </row>
    <row r="131" spans="1:9" ht="15" customHeight="1">
      <c r="A131" s="52" t="s">
        <v>183</v>
      </c>
      <c r="B131" s="136" t="s">
        <v>185</v>
      </c>
      <c r="C131" s="136"/>
      <c r="D131" s="52"/>
      <c r="E131" s="52">
        <v>3</v>
      </c>
      <c r="F131" s="52">
        <v>0</v>
      </c>
      <c r="G131" s="52">
        <v>1</v>
      </c>
      <c r="H131" s="109">
        <v>0</v>
      </c>
      <c r="I131" s="109">
        <v>0</v>
      </c>
    </row>
    <row r="132" spans="1:9" ht="27" customHeight="1">
      <c r="A132" s="52"/>
      <c r="B132" s="136" t="s">
        <v>186</v>
      </c>
      <c r="C132" s="136"/>
      <c r="D132" s="52"/>
      <c r="E132" s="52"/>
      <c r="F132" s="56"/>
      <c r="G132" s="56"/>
      <c r="H132" s="110"/>
      <c r="I132" s="110"/>
    </row>
    <row r="133" spans="1:9" ht="27.75" customHeight="1">
      <c r="A133" s="52"/>
      <c r="B133" s="137" t="s">
        <v>617</v>
      </c>
      <c r="C133" s="137"/>
      <c r="D133" s="52"/>
      <c r="E133" s="52">
        <v>3</v>
      </c>
      <c r="F133" s="52">
        <v>0</v>
      </c>
      <c r="G133" s="52">
        <v>2</v>
      </c>
      <c r="H133" s="125">
        <f>+H124-H126-H129-H130+H131</f>
        <v>8920684</v>
      </c>
      <c r="I133" s="125">
        <f>I124-I126-I129-I130+I131</f>
        <v>13217202</v>
      </c>
    </row>
    <row r="134" spans="1:9" ht="27.75" customHeight="1">
      <c r="A134" s="52"/>
      <c r="B134" s="137" t="s">
        <v>618</v>
      </c>
      <c r="C134" s="137"/>
      <c r="D134" s="52"/>
      <c r="E134" s="52">
        <v>3</v>
      </c>
      <c r="F134" s="52">
        <v>0</v>
      </c>
      <c r="G134" s="52">
        <v>3</v>
      </c>
      <c r="H134" s="106"/>
      <c r="I134" s="106"/>
    </row>
    <row r="135" spans="1:9" ht="27" customHeight="1">
      <c r="A135" s="52"/>
      <c r="B135" s="136" t="s">
        <v>187</v>
      </c>
      <c r="C135" s="136"/>
      <c r="D135" s="52"/>
      <c r="E135" s="52"/>
      <c r="F135" s="52"/>
      <c r="G135" s="52"/>
      <c r="H135" s="110"/>
      <c r="I135" s="110"/>
    </row>
    <row r="136" spans="1:9" ht="52.5" customHeight="1">
      <c r="A136" s="52" t="s">
        <v>188</v>
      </c>
      <c r="B136" s="136" t="s">
        <v>189</v>
      </c>
      <c r="C136" s="136"/>
      <c r="D136" s="52"/>
      <c r="E136" s="52">
        <v>3</v>
      </c>
      <c r="F136" s="52">
        <v>0</v>
      </c>
      <c r="G136" s="52">
        <v>4</v>
      </c>
      <c r="H136" s="110">
        <v>0</v>
      </c>
      <c r="I136" s="110"/>
    </row>
    <row r="137" spans="1:9" ht="53.25" customHeight="1">
      <c r="A137" s="52" t="s">
        <v>190</v>
      </c>
      <c r="B137" s="136" t="s">
        <v>191</v>
      </c>
      <c r="C137" s="136"/>
      <c r="D137" s="52"/>
      <c r="E137" s="52">
        <v>3</v>
      </c>
      <c r="F137" s="52">
        <v>0</v>
      </c>
      <c r="G137" s="52">
        <v>5</v>
      </c>
      <c r="H137" s="110">
        <v>0</v>
      </c>
      <c r="I137" s="110"/>
    </row>
    <row r="138" spans="1:9" ht="29.25" customHeight="1">
      <c r="A138" s="52"/>
      <c r="B138" s="137" t="s">
        <v>619</v>
      </c>
      <c r="C138" s="137"/>
      <c r="D138" s="52"/>
      <c r="E138" s="52">
        <v>3</v>
      </c>
      <c r="F138" s="52">
        <v>0</v>
      </c>
      <c r="G138" s="52">
        <v>6</v>
      </c>
      <c r="H138" s="110">
        <v>0</v>
      </c>
      <c r="I138" s="110"/>
    </row>
    <row r="139" spans="1:9" ht="27.75" customHeight="1">
      <c r="A139" s="52"/>
      <c r="B139" s="137" t="s">
        <v>620</v>
      </c>
      <c r="C139" s="137"/>
      <c r="D139" s="52"/>
      <c r="E139" s="52">
        <v>3</v>
      </c>
      <c r="F139" s="52">
        <v>0</v>
      </c>
      <c r="G139" s="52">
        <v>7</v>
      </c>
      <c r="H139" s="110">
        <v>0</v>
      </c>
      <c r="I139" s="110"/>
    </row>
    <row r="140" spans="1:9" ht="20.25" customHeight="1">
      <c r="A140" s="52" t="s">
        <v>192</v>
      </c>
      <c r="B140" s="136" t="s">
        <v>193</v>
      </c>
      <c r="C140" s="136"/>
      <c r="D140" s="52"/>
      <c r="E140" s="52">
        <v>3</v>
      </c>
      <c r="F140" s="52">
        <v>0</v>
      </c>
      <c r="G140" s="52">
        <v>8</v>
      </c>
      <c r="H140" s="110">
        <v>0</v>
      </c>
      <c r="I140" s="110"/>
    </row>
    <row r="141" spans="1:9" ht="30" customHeight="1">
      <c r="A141" s="52"/>
      <c r="B141" s="137" t="s">
        <v>621</v>
      </c>
      <c r="C141" s="137"/>
      <c r="D141" s="52"/>
      <c r="E141" s="52">
        <v>3</v>
      </c>
      <c r="F141" s="52">
        <v>0</v>
      </c>
      <c r="G141" s="52">
        <v>9</v>
      </c>
      <c r="H141" s="110">
        <v>0</v>
      </c>
      <c r="I141" s="110"/>
    </row>
    <row r="142" spans="1:9" ht="28.5" customHeight="1">
      <c r="A142" s="52"/>
      <c r="B142" s="137" t="s">
        <v>622</v>
      </c>
      <c r="C142" s="137"/>
      <c r="D142" s="52"/>
      <c r="E142" s="52">
        <v>3</v>
      </c>
      <c r="F142" s="52">
        <v>1</v>
      </c>
      <c r="G142" s="52">
        <v>0</v>
      </c>
      <c r="H142" s="110">
        <v>0</v>
      </c>
      <c r="I142" s="110"/>
    </row>
    <row r="143" spans="1:9" ht="16.5" customHeight="1">
      <c r="A143" s="52"/>
      <c r="B143" s="136" t="s">
        <v>194</v>
      </c>
      <c r="C143" s="136"/>
      <c r="D143" s="52"/>
      <c r="E143" s="52"/>
      <c r="F143" s="52"/>
      <c r="G143" s="52"/>
      <c r="H143" s="110"/>
      <c r="I143" s="110"/>
    </row>
    <row r="144" spans="1:9" ht="16.5" customHeight="1">
      <c r="A144" s="52"/>
      <c r="B144" s="137" t="s">
        <v>623</v>
      </c>
      <c r="C144" s="137"/>
      <c r="D144" s="52"/>
      <c r="E144" s="52">
        <v>3</v>
      </c>
      <c r="F144" s="52">
        <v>1</v>
      </c>
      <c r="G144" s="52">
        <v>1</v>
      </c>
      <c r="H144" s="106">
        <f>+H133-H134+H141-H142</f>
        <v>8920684</v>
      </c>
      <c r="I144" s="106">
        <f>I133-I134+I141-I142</f>
        <v>13217202</v>
      </c>
    </row>
    <row r="145" spans="1:9" ht="26.25" customHeight="1">
      <c r="A145" s="52"/>
      <c r="B145" s="137" t="s">
        <v>624</v>
      </c>
      <c r="C145" s="137"/>
      <c r="D145" s="52"/>
      <c r="E145" s="52">
        <v>3</v>
      </c>
      <c r="F145" s="52">
        <v>1</v>
      </c>
      <c r="G145" s="52">
        <v>2</v>
      </c>
      <c r="H145" s="106"/>
      <c r="I145" s="106"/>
    </row>
    <row r="146" spans="1:9" ht="27" customHeight="1">
      <c r="A146" s="52">
        <v>723</v>
      </c>
      <c r="B146" s="136" t="s">
        <v>195</v>
      </c>
      <c r="C146" s="136"/>
      <c r="D146" s="52"/>
      <c r="E146" s="52">
        <v>3</v>
      </c>
      <c r="F146" s="52">
        <v>1</v>
      </c>
      <c r="G146" s="52">
        <v>3</v>
      </c>
      <c r="H146" s="110">
        <v>0</v>
      </c>
      <c r="I146" s="110"/>
    </row>
    <row r="147" spans="1:9">
      <c r="A147" s="58"/>
      <c r="B147" s="59"/>
      <c r="C147" s="59"/>
      <c r="D147" s="58"/>
      <c r="E147" s="58"/>
      <c r="F147" s="58"/>
      <c r="G147" s="58"/>
      <c r="H147" s="126"/>
      <c r="I147" s="126"/>
    </row>
    <row r="148" spans="1:9" ht="27.75" customHeight="1">
      <c r="A148" s="52"/>
      <c r="B148" s="137" t="s">
        <v>196</v>
      </c>
      <c r="C148" s="137"/>
      <c r="D148" s="52"/>
      <c r="E148" s="52"/>
      <c r="F148" s="52"/>
      <c r="G148" s="52"/>
      <c r="H148" s="110"/>
      <c r="I148" s="110"/>
    </row>
    <row r="149" spans="1:9" ht="26.25" customHeight="1">
      <c r="A149" s="52"/>
      <c r="B149" s="136" t="s">
        <v>197</v>
      </c>
      <c r="C149" s="136"/>
      <c r="D149" s="52"/>
      <c r="E149" s="52">
        <v>3</v>
      </c>
      <c r="F149" s="52">
        <v>1</v>
      </c>
      <c r="G149" s="52">
        <v>4</v>
      </c>
      <c r="H149" s="110">
        <v>0</v>
      </c>
      <c r="I149" s="110"/>
    </row>
    <row r="150" spans="1:9" ht="26.25" customHeight="1">
      <c r="A150" s="52"/>
      <c r="B150" s="136" t="s">
        <v>198</v>
      </c>
      <c r="C150" s="136"/>
      <c r="D150" s="52"/>
      <c r="E150" s="52">
        <v>3</v>
      </c>
      <c r="F150" s="52">
        <v>1</v>
      </c>
      <c r="G150" s="52">
        <v>5</v>
      </c>
      <c r="H150" s="110">
        <v>0</v>
      </c>
      <c r="I150" s="110"/>
    </row>
    <row r="151" spans="1:9" ht="38.25" customHeight="1">
      <c r="A151" s="52"/>
      <c r="B151" s="136" t="s">
        <v>199</v>
      </c>
      <c r="C151" s="136"/>
      <c r="D151" s="52"/>
      <c r="E151" s="52">
        <v>3</v>
      </c>
      <c r="F151" s="52">
        <v>1</v>
      </c>
      <c r="G151" s="52">
        <v>6</v>
      </c>
      <c r="H151" s="110">
        <v>0</v>
      </c>
      <c r="I151" s="110"/>
    </row>
    <row r="152" spans="1:9" ht="29.25" customHeight="1">
      <c r="A152" s="52"/>
      <c r="B152" s="136" t="s">
        <v>200</v>
      </c>
      <c r="C152" s="136"/>
      <c r="D152" s="52"/>
      <c r="E152" s="52">
        <v>3</v>
      </c>
      <c r="F152" s="52">
        <v>1</v>
      </c>
      <c r="G152" s="52">
        <v>7</v>
      </c>
      <c r="H152" s="110">
        <v>0</v>
      </c>
      <c r="I152" s="110"/>
    </row>
    <row r="153" spans="1:9" ht="27.75" customHeight="1">
      <c r="A153" s="52"/>
      <c r="B153" s="136" t="s">
        <v>201</v>
      </c>
      <c r="C153" s="136"/>
      <c r="D153" s="52"/>
      <c r="E153" s="52">
        <v>3</v>
      </c>
      <c r="F153" s="52">
        <v>1</v>
      </c>
      <c r="G153" s="52">
        <v>8</v>
      </c>
      <c r="H153" s="110">
        <v>0</v>
      </c>
      <c r="I153" s="110"/>
    </row>
    <row r="154" spans="1:9" ht="27.75" customHeight="1">
      <c r="A154" s="52"/>
      <c r="B154" s="136" t="s">
        <v>202</v>
      </c>
      <c r="C154" s="136"/>
      <c r="D154" s="52"/>
      <c r="E154" s="52">
        <v>3</v>
      </c>
      <c r="F154" s="52">
        <v>1</v>
      </c>
      <c r="G154" s="52">
        <v>9</v>
      </c>
      <c r="H154" s="110">
        <v>0</v>
      </c>
      <c r="I154" s="110"/>
    </row>
    <row r="155" spans="1:9" ht="27.75" customHeight="1">
      <c r="A155" s="52"/>
      <c r="B155" s="136" t="s">
        <v>203</v>
      </c>
      <c r="C155" s="136"/>
      <c r="D155" s="52"/>
      <c r="E155" s="52">
        <v>3</v>
      </c>
      <c r="F155" s="52">
        <v>2</v>
      </c>
      <c r="G155" s="52">
        <v>0</v>
      </c>
      <c r="H155" s="110">
        <v>0</v>
      </c>
      <c r="I155" s="110"/>
    </row>
    <row r="156" spans="1:9" ht="31.5" customHeight="1">
      <c r="A156" s="52"/>
      <c r="B156" s="136" t="s">
        <v>204</v>
      </c>
      <c r="C156" s="136"/>
      <c r="D156" s="52"/>
      <c r="E156" s="52">
        <v>3</v>
      </c>
      <c r="F156" s="52">
        <v>2</v>
      </c>
      <c r="G156" s="52">
        <v>1</v>
      </c>
      <c r="H156" s="110">
        <v>0</v>
      </c>
      <c r="I156" s="110"/>
    </row>
    <row r="157" spans="1:9" ht="39.75" customHeight="1">
      <c r="A157" s="52"/>
      <c r="B157" s="136" t="s">
        <v>205</v>
      </c>
      <c r="C157" s="136"/>
      <c r="D157" s="52"/>
      <c r="E157" s="52">
        <v>3</v>
      </c>
      <c r="F157" s="52">
        <v>2</v>
      </c>
      <c r="G157" s="52">
        <v>2</v>
      </c>
      <c r="H157" s="110">
        <v>0</v>
      </c>
      <c r="I157" s="110"/>
    </row>
    <row r="158" spans="1:9" ht="29.25" customHeight="1">
      <c r="A158" s="52"/>
      <c r="B158" s="136" t="s">
        <v>206</v>
      </c>
      <c r="C158" s="136"/>
      <c r="D158" s="52"/>
      <c r="E158" s="52">
        <v>3</v>
      </c>
      <c r="F158" s="52">
        <v>2</v>
      </c>
      <c r="G158" s="52">
        <v>3</v>
      </c>
      <c r="H158" s="110">
        <v>0</v>
      </c>
      <c r="I158" s="110"/>
    </row>
    <row r="159" spans="1:9" ht="28.5" customHeight="1">
      <c r="A159" s="52"/>
      <c r="B159" s="136" t="s">
        <v>207</v>
      </c>
      <c r="C159" s="136"/>
      <c r="D159" s="52"/>
      <c r="E159" s="52">
        <v>3</v>
      </c>
      <c r="F159" s="52">
        <v>2</v>
      </c>
      <c r="G159" s="52">
        <v>4</v>
      </c>
      <c r="H159" s="110">
        <v>0</v>
      </c>
      <c r="I159" s="110"/>
    </row>
    <row r="160" spans="1:9" ht="28.5" customHeight="1">
      <c r="A160" s="52"/>
      <c r="B160" s="136" t="s">
        <v>208</v>
      </c>
      <c r="C160" s="136"/>
      <c r="D160" s="52"/>
      <c r="E160" s="52">
        <v>3</v>
      </c>
      <c r="F160" s="52">
        <v>2</v>
      </c>
      <c r="G160" s="52">
        <v>5</v>
      </c>
      <c r="H160" s="110">
        <v>0</v>
      </c>
      <c r="I160" s="110"/>
    </row>
    <row r="161" spans="1:9" ht="27.75" customHeight="1">
      <c r="A161" s="52"/>
      <c r="B161" s="136" t="s">
        <v>209</v>
      </c>
      <c r="C161" s="136"/>
      <c r="D161" s="52"/>
      <c r="E161" s="52">
        <v>3</v>
      </c>
      <c r="F161" s="52">
        <v>2</v>
      </c>
      <c r="G161" s="52">
        <v>6</v>
      </c>
      <c r="H161" s="110">
        <v>0</v>
      </c>
      <c r="I161" s="110"/>
    </row>
    <row r="162" spans="1:9" ht="29.25" customHeight="1">
      <c r="A162" s="52"/>
      <c r="B162" s="137" t="s">
        <v>625</v>
      </c>
      <c r="C162" s="137"/>
      <c r="D162" s="52"/>
      <c r="E162" s="52">
        <v>3</v>
      </c>
      <c r="F162" s="52">
        <v>2</v>
      </c>
      <c r="G162" s="52">
        <v>7</v>
      </c>
      <c r="H162" s="110">
        <v>0</v>
      </c>
      <c r="I162" s="110"/>
    </row>
    <row r="163" spans="1:9" ht="29.25" customHeight="1">
      <c r="A163" s="52"/>
      <c r="B163" s="137" t="s">
        <v>626</v>
      </c>
      <c r="C163" s="137"/>
      <c r="D163" s="52"/>
      <c r="E163" s="52">
        <v>3</v>
      </c>
      <c r="F163" s="52">
        <v>2</v>
      </c>
      <c r="G163" s="52">
        <v>8</v>
      </c>
      <c r="H163" s="110">
        <v>0</v>
      </c>
      <c r="I163" s="110"/>
    </row>
    <row r="164" spans="1:9" ht="27.75" customHeight="1">
      <c r="A164" s="52" t="s">
        <v>210</v>
      </c>
      <c r="B164" s="136" t="s">
        <v>211</v>
      </c>
      <c r="C164" s="136"/>
      <c r="D164" s="52"/>
      <c r="E164" s="52">
        <v>3</v>
      </c>
      <c r="F164" s="52">
        <v>2</v>
      </c>
      <c r="G164" s="52">
        <v>9</v>
      </c>
      <c r="H164" s="110">
        <v>0</v>
      </c>
      <c r="I164" s="110"/>
    </row>
    <row r="165" spans="1:9" ht="33" customHeight="1">
      <c r="A165" s="52"/>
      <c r="B165" s="137" t="s">
        <v>627</v>
      </c>
      <c r="C165" s="137"/>
      <c r="D165" s="52"/>
      <c r="E165" s="52">
        <v>3</v>
      </c>
      <c r="F165" s="52">
        <v>3</v>
      </c>
      <c r="G165" s="52">
        <v>0</v>
      </c>
      <c r="H165" s="110">
        <v>0</v>
      </c>
      <c r="I165" s="110"/>
    </row>
    <row r="166" spans="1:9" ht="27.75" customHeight="1">
      <c r="A166" s="52"/>
      <c r="B166" s="137" t="s">
        <v>628</v>
      </c>
      <c r="C166" s="137"/>
      <c r="D166" s="52"/>
      <c r="E166" s="52">
        <v>3</v>
      </c>
      <c r="F166" s="52">
        <v>3</v>
      </c>
      <c r="G166" s="52">
        <v>1</v>
      </c>
      <c r="H166" s="110">
        <v>0</v>
      </c>
      <c r="I166" s="110"/>
    </row>
    <row r="167" spans="1:9">
      <c r="A167" s="58"/>
      <c r="B167" s="59"/>
      <c r="C167" s="59"/>
      <c r="D167" s="58"/>
      <c r="E167" s="58"/>
      <c r="F167" s="58"/>
      <c r="G167" s="58"/>
      <c r="H167" s="126"/>
      <c r="I167" s="126"/>
    </row>
    <row r="168" spans="1:9" ht="27.75" customHeight="1">
      <c r="A168" s="52"/>
      <c r="B168" s="137" t="s">
        <v>629</v>
      </c>
      <c r="C168" s="137"/>
      <c r="D168" s="52"/>
      <c r="E168" s="52">
        <v>3</v>
      </c>
      <c r="F168" s="52">
        <v>3</v>
      </c>
      <c r="G168" s="52">
        <v>2</v>
      </c>
      <c r="H168" s="106">
        <f>+H144-H145+H165-H166</f>
        <v>8920684</v>
      </c>
      <c r="I168" s="106">
        <f>I144-I145+I165-I166</f>
        <v>13217202</v>
      </c>
    </row>
    <row r="169" spans="1:9" ht="28.5" customHeight="1">
      <c r="A169" s="52"/>
      <c r="B169" s="137" t="s">
        <v>630</v>
      </c>
      <c r="C169" s="137"/>
      <c r="D169" s="52"/>
      <c r="E169" s="52">
        <v>3</v>
      </c>
      <c r="F169" s="52">
        <v>3</v>
      </c>
      <c r="G169" s="52">
        <v>3</v>
      </c>
      <c r="H169" s="106"/>
      <c r="I169" s="106"/>
    </row>
    <row r="170" spans="1:9" ht="12.75" customHeight="1">
      <c r="A170" s="58"/>
      <c r="B170" s="59"/>
      <c r="C170" s="59"/>
      <c r="D170" s="58"/>
      <c r="E170" s="58"/>
      <c r="F170" s="58"/>
      <c r="G170" s="58"/>
      <c r="H170" s="126"/>
      <c r="I170" s="126"/>
    </row>
    <row r="171" spans="1:9" ht="27.75" customHeight="1">
      <c r="A171" s="52"/>
      <c r="B171" s="136" t="s">
        <v>212</v>
      </c>
      <c r="C171" s="136"/>
      <c r="D171" s="52"/>
      <c r="E171" s="52">
        <v>3</v>
      </c>
      <c r="F171" s="52">
        <v>3</v>
      </c>
      <c r="G171" s="52">
        <v>4</v>
      </c>
      <c r="H171" s="81">
        <f>+H144</f>
        <v>8920684</v>
      </c>
      <c r="I171" s="81">
        <f>I144</f>
        <v>13217202</v>
      </c>
    </row>
    <row r="172" spans="1:9" ht="12.75" customHeight="1">
      <c r="A172" s="52"/>
      <c r="B172" s="136" t="s">
        <v>213</v>
      </c>
      <c r="C172" s="136"/>
      <c r="D172" s="52"/>
      <c r="E172" s="52">
        <v>3</v>
      </c>
      <c r="F172" s="52">
        <v>3</v>
      </c>
      <c r="G172" s="52">
        <v>5</v>
      </c>
      <c r="H172" s="81">
        <f>+H171</f>
        <v>8920684</v>
      </c>
      <c r="I172" s="81">
        <f>I171</f>
        <v>13217202</v>
      </c>
    </row>
    <row r="173" spans="1:9" ht="18.75" customHeight="1">
      <c r="A173" s="52"/>
      <c r="B173" s="136" t="s">
        <v>214</v>
      </c>
      <c r="C173" s="136"/>
      <c r="D173" s="52"/>
      <c r="E173" s="52">
        <v>3</v>
      </c>
      <c r="F173" s="52">
        <v>3</v>
      </c>
      <c r="G173" s="52">
        <v>6</v>
      </c>
      <c r="H173" s="110">
        <v>0</v>
      </c>
      <c r="I173" s="110"/>
    </row>
    <row r="174" spans="1:9" ht="30.75" customHeight="1">
      <c r="A174" s="52"/>
      <c r="B174" s="136" t="s">
        <v>215</v>
      </c>
      <c r="C174" s="136"/>
      <c r="D174" s="52"/>
      <c r="E174" s="52">
        <v>3</v>
      </c>
      <c r="F174" s="52">
        <v>3</v>
      </c>
      <c r="G174" s="52">
        <v>7</v>
      </c>
      <c r="H174" s="81">
        <f>+H168</f>
        <v>8920684</v>
      </c>
      <c r="I174" s="81">
        <f>I168</f>
        <v>13217202</v>
      </c>
    </row>
    <row r="175" spans="1:9">
      <c r="A175" s="52"/>
      <c r="B175" s="136" t="s">
        <v>213</v>
      </c>
      <c r="C175" s="136"/>
      <c r="D175" s="52"/>
      <c r="E175" s="52">
        <v>3</v>
      </c>
      <c r="F175" s="52">
        <v>3</v>
      </c>
      <c r="G175" s="52">
        <v>8</v>
      </c>
      <c r="H175" s="81">
        <f>+H174</f>
        <v>8920684</v>
      </c>
      <c r="I175" s="81">
        <f>I171</f>
        <v>13217202</v>
      </c>
    </row>
    <row r="176" spans="1:9">
      <c r="A176" s="52"/>
      <c r="B176" s="136" t="s">
        <v>214</v>
      </c>
      <c r="C176" s="136"/>
      <c r="D176" s="52"/>
      <c r="E176" s="52">
        <v>3</v>
      </c>
      <c r="F176" s="52">
        <v>3</v>
      </c>
      <c r="G176" s="52">
        <v>9</v>
      </c>
      <c r="H176" s="110">
        <v>0</v>
      </c>
      <c r="I176" s="110"/>
    </row>
    <row r="177" spans="1:9">
      <c r="A177" s="52"/>
      <c r="B177" s="136" t="s">
        <v>216</v>
      </c>
      <c r="C177" s="136"/>
      <c r="D177" s="52"/>
      <c r="E177" s="52">
        <v>3</v>
      </c>
      <c r="F177" s="52">
        <v>4</v>
      </c>
      <c r="G177" s="52">
        <v>0</v>
      </c>
      <c r="H177" s="110">
        <v>0</v>
      </c>
      <c r="I177" s="110"/>
    </row>
    <row r="178" spans="1:9" ht="12.75" customHeight="1">
      <c r="A178" s="52"/>
      <c r="B178" s="136" t="s">
        <v>217</v>
      </c>
      <c r="C178" s="136"/>
      <c r="D178" s="52"/>
      <c r="E178" s="52">
        <v>3</v>
      </c>
      <c r="F178" s="52">
        <v>4</v>
      </c>
      <c r="G178" s="52">
        <v>1</v>
      </c>
      <c r="H178" s="110">
        <v>0</v>
      </c>
      <c r="I178" s="110"/>
    </row>
    <row r="179" spans="1:9" ht="12.75" customHeight="1">
      <c r="A179" s="52"/>
      <c r="B179" s="136" t="s">
        <v>218</v>
      </c>
      <c r="C179" s="136"/>
      <c r="D179" s="52"/>
      <c r="E179" s="52">
        <v>3</v>
      </c>
      <c r="F179" s="52">
        <v>4</v>
      </c>
      <c r="G179" s="52">
        <v>2</v>
      </c>
      <c r="H179" s="110">
        <v>0</v>
      </c>
      <c r="I179" s="110"/>
    </row>
    <row r="180" spans="1:9" ht="12.75" customHeight="1">
      <c r="A180" s="58"/>
      <c r="B180" s="59"/>
      <c r="C180" s="59"/>
      <c r="D180" s="58"/>
      <c r="E180" s="58"/>
      <c r="F180" s="58"/>
      <c r="G180" s="58"/>
      <c r="H180" s="111"/>
      <c r="I180" s="126"/>
    </row>
    <row r="181" spans="1:9" ht="12.75" customHeight="1">
      <c r="A181" s="52"/>
      <c r="B181" s="136" t="s">
        <v>219</v>
      </c>
      <c r="C181" s="136"/>
      <c r="D181" s="52"/>
      <c r="E181" s="52"/>
      <c r="F181" s="52"/>
      <c r="G181" s="52"/>
      <c r="H181" s="110"/>
      <c r="I181" s="110"/>
    </row>
    <row r="182" spans="1:9" ht="14.25" customHeight="1">
      <c r="A182" s="52"/>
      <c r="B182" s="136" t="s">
        <v>220</v>
      </c>
      <c r="C182" s="136"/>
      <c r="D182" s="52"/>
      <c r="E182" s="52">
        <v>3</v>
      </c>
      <c r="F182" s="52">
        <v>4</v>
      </c>
      <c r="G182" s="52">
        <v>3</v>
      </c>
      <c r="H182" s="110">
        <v>720</v>
      </c>
      <c r="I182" s="110">
        <v>711</v>
      </c>
    </row>
    <row r="183" spans="1:9" ht="16.5" customHeight="1">
      <c r="A183" s="52"/>
      <c r="B183" s="136" t="s">
        <v>221</v>
      </c>
      <c r="C183" s="136"/>
      <c r="D183" s="52"/>
      <c r="E183" s="52">
        <v>3</v>
      </c>
      <c r="F183" s="52">
        <v>4</v>
      </c>
      <c r="G183" s="52">
        <v>4</v>
      </c>
      <c r="H183" s="110">
        <v>712</v>
      </c>
      <c r="I183" s="110">
        <v>711</v>
      </c>
    </row>
    <row r="186" spans="1:9">
      <c r="A186" s="135" t="s">
        <v>222</v>
      </c>
      <c r="B186" s="135"/>
      <c r="D186" s="44"/>
      <c r="E186" s="44"/>
      <c r="F186" s="44"/>
      <c r="G186" s="44"/>
      <c r="I186" s="104" t="s">
        <v>223</v>
      </c>
    </row>
    <row r="187" spans="1:9">
      <c r="A187" s="135" t="s">
        <v>651</v>
      </c>
      <c r="B187" s="135"/>
      <c r="D187" s="44"/>
      <c r="E187" s="44"/>
      <c r="F187" s="44"/>
      <c r="G187" s="44"/>
      <c r="H187" s="104" t="s">
        <v>224</v>
      </c>
      <c r="I187" s="104" t="s">
        <v>48</v>
      </c>
    </row>
    <row r="191" spans="1:9" ht="12.75" customHeight="1"/>
    <row r="192" spans="1:9" ht="12.75" customHeight="1"/>
  </sheetData>
  <mergeCells count="204">
    <mergeCell ref="B3:I3"/>
    <mergeCell ref="B4:I4"/>
    <mergeCell ref="B5:I5"/>
    <mergeCell ref="B6:I6"/>
    <mergeCell ref="B7:I7"/>
    <mergeCell ref="A11:I11"/>
    <mergeCell ref="B19:C19"/>
    <mergeCell ref="E19:G19"/>
    <mergeCell ref="B20:C20"/>
    <mergeCell ref="E20:G20"/>
    <mergeCell ref="B21:C21"/>
    <mergeCell ref="B22:C22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65:C65"/>
    <mergeCell ref="B66:C66"/>
    <mergeCell ref="B67:C68"/>
    <mergeCell ref="D67:D68"/>
    <mergeCell ref="E67:E68"/>
    <mergeCell ref="F67:F68"/>
    <mergeCell ref="B59:C59"/>
    <mergeCell ref="B60:C60"/>
    <mergeCell ref="B61:C61"/>
    <mergeCell ref="B62:C62"/>
    <mergeCell ref="B63:C63"/>
    <mergeCell ref="B64:C64"/>
    <mergeCell ref="B72:C72"/>
    <mergeCell ref="B73:C73"/>
    <mergeCell ref="B74:C74"/>
    <mergeCell ref="B75:C75"/>
    <mergeCell ref="B76:C76"/>
    <mergeCell ref="B77:C77"/>
    <mergeCell ref="G67:G68"/>
    <mergeCell ref="H67:H68"/>
    <mergeCell ref="I67:I68"/>
    <mergeCell ref="B69:C69"/>
    <mergeCell ref="B70:C70"/>
    <mergeCell ref="B71:C71"/>
    <mergeCell ref="B85:C85"/>
    <mergeCell ref="B86:C86"/>
    <mergeCell ref="B87:C87"/>
    <mergeCell ref="B88:C88"/>
    <mergeCell ref="B89:C89"/>
    <mergeCell ref="B90:C90"/>
    <mergeCell ref="I78:I79"/>
    <mergeCell ref="B80:C80"/>
    <mergeCell ref="B81:C81"/>
    <mergeCell ref="B82:C82"/>
    <mergeCell ref="B83:C83"/>
    <mergeCell ref="B84:C84"/>
    <mergeCell ref="B78:C79"/>
    <mergeCell ref="D78:D79"/>
    <mergeCell ref="E78:E79"/>
    <mergeCell ref="F78:F79"/>
    <mergeCell ref="G78:G79"/>
    <mergeCell ref="H78:H79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121:C121"/>
    <mergeCell ref="B122:C122"/>
    <mergeCell ref="B123:C123"/>
    <mergeCell ref="A124:A125"/>
    <mergeCell ref="B124:C124"/>
    <mergeCell ref="D124:D125"/>
    <mergeCell ref="B115:C115"/>
    <mergeCell ref="B116:C116"/>
    <mergeCell ref="B117:C117"/>
    <mergeCell ref="B118:C118"/>
    <mergeCell ref="B119:C119"/>
    <mergeCell ref="B120:C120"/>
    <mergeCell ref="A126:A127"/>
    <mergeCell ref="B126:C126"/>
    <mergeCell ref="D126:D127"/>
    <mergeCell ref="E126:E127"/>
    <mergeCell ref="E124:E125"/>
    <mergeCell ref="F124:F125"/>
    <mergeCell ref="G124:G125"/>
    <mergeCell ref="H124:H125"/>
    <mergeCell ref="I124:I125"/>
    <mergeCell ref="B125:C125"/>
    <mergeCell ref="F126:F127"/>
    <mergeCell ref="G126:G127"/>
    <mergeCell ref="H126:H127"/>
    <mergeCell ref="B127:C127"/>
    <mergeCell ref="I126:I127"/>
    <mergeCell ref="B128:C128"/>
    <mergeCell ref="B129:C129"/>
    <mergeCell ref="B130:C130"/>
    <mergeCell ref="B131:C131"/>
    <mergeCell ref="B151:C151"/>
    <mergeCell ref="B152:C152"/>
    <mergeCell ref="B153:C153"/>
    <mergeCell ref="B154:C154"/>
    <mergeCell ref="B155:C155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56:C156"/>
    <mergeCell ref="B144:C144"/>
    <mergeCell ref="B145:C145"/>
    <mergeCell ref="B146:C146"/>
    <mergeCell ref="B148:C148"/>
    <mergeCell ref="B149:C149"/>
    <mergeCell ref="B150:C150"/>
    <mergeCell ref="B163:C163"/>
    <mergeCell ref="B164:C164"/>
    <mergeCell ref="B165:C165"/>
    <mergeCell ref="B166:C166"/>
    <mergeCell ref="B168:C168"/>
    <mergeCell ref="B169:C169"/>
    <mergeCell ref="B157:C157"/>
    <mergeCell ref="B158:C158"/>
    <mergeCell ref="B159:C159"/>
    <mergeCell ref="B160:C160"/>
    <mergeCell ref="B161:C161"/>
    <mergeCell ref="B162:C162"/>
    <mergeCell ref="A186:B186"/>
    <mergeCell ref="A187:B187"/>
    <mergeCell ref="B177:C177"/>
    <mergeCell ref="B178:C178"/>
    <mergeCell ref="B179:C179"/>
    <mergeCell ref="B181:C181"/>
    <mergeCell ref="B182:C182"/>
    <mergeCell ref="B183:C183"/>
    <mergeCell ref="B171:C171"/>
    <mergeCell ref="B172:C172"/>
    <mergeCell ref="B173:C173"/>
    <mergeCell ref="B174:C174"/>
    <mergeCell ref="B175:C175"/>
    <mergeCell ref="B176:C176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7"/>
  <sheetViews>
    <sheetView topLeftCell="C136" zoomScaleNormal="100" workbookViewId="0">
      <selection activeCell="H91" sqref="H91:K158"/>
    </sheetView>
  </sheetViews>
  <sheetFormatPr defaultRowHeight="12.75"/>
  <cols>
    <col min="1" max="1" width="15.140625" style="37" customWidth="1"/>
    <col min="2" max="2" width="43.85546875" style="37" customWidth="1"/>
    <col min="3" max="3" width="9.140625" style="37" customWidth="1"/>
    <col min="4" max="4" width="3" style="37" customWidth="1"/>
    <col min="5" max="5" width="3.5703125" style="37" customWidth="1"/>
    <col min="6" max="6" width="3.7109375" style="37" customWidth="1"/>
    <col min="7" max="7" width="11" style="37" customWidth="1"/>
    <col min="8" max="8" width="13.7109375" style="37" customWidth="1"/>
    <col min="9" max="9" width="15.85546875" style="37" customWidth="1"/>
    <col min="10" max="10" width="15.5703125" style="37" customWidth="1"/>
    <col min="11" max="11" width="21.28515625" style="37" customWidth="1"/>
    <col min="12" max="16384" width="9.140625" style="37"/>
  </cols>
  <sheetData>
    <row r="1" spans="1:11" ht="13.5">
      <c r="A1" s="37" t="s">
        <v>210</v>
      </c>
      <c r="K1" s="38" t="s">
        <v>1</v>
      </c>
    </row>
    <row r="2" spans="1:11" ht="13.5">
      <c r="A2" s="41"/>
      <c r="B2" s="39"/>
      <c r="K2" s="61" t="s">
        <v>225</v>
      </c>
    </row>
    <row r="3" spans="1:11">
      <c r="A3" s="40" t="s">
        <v>50</v>
      </c>
      <c r="B3" s="226" t="s">
        <v>51</v>
      </c>
      <c r="C3" s="226"/>
      <c r="D3" s="226"/>
      <c r="E3" s="226"/>
      <c r="F3" s="226"/>
      <c r="G3" s="226"/>
      <c r="H3" s="226"/>
      <c r="I3" s="226"/>
      <c r="J3" s="226"/>
      <c r="K3" s="226"/>
    </row>
    <row r="4" spans="1:11">
      <c r="A4" s="40" t="s">
        <v>52</v>
      </c>
      <c r="B4" s="226" t="s">
        <v>10</v>
      </c>
      <c r="C4" s="226"/>
      <c r="D4" s="226"/>
      <c r="E4" s="226"/>
      <c r="F4" s="226"/>
      <c r="G4" s="226"/>
      <c r="H4" s="226"/>
      <c r="I4" s="226"/>
      <c r="J4" s="226"/>
      <c r="K4" s="226"/>
    </row>
    <row r="5" spans="1:11">
      <c r="A5" s="40" t="s">
        <v>53</v>
      </c>
      <c r="B5" s="226" t="s">
        <v>54</v>
      </c>
      <c r="C5" s="226"/>
      <c r="D5" s="226"/>
      <c r="E5" s="226"/>
      <c r="F5" s="226"/>
      <c r="G5" s="226"/>
      <c r="H5" s="226"/>
      <c r="I5" s="226"/>
      <c r="J5" s="226"/>
      <c r="K5" s="226"/>
    </row>
    <row r="6" spans="1:11">
      <c r="A6" s="40" t="s">
        <v>55</v>
      </c>
      <c r="B6" s="227" t="s">
        <v>56</v>
      </c>
      <c r="C6" s="227"/>
      <c r="D6" s="227"/>
      <c r="E6" s="227"/>
      <c r="F6" s="227"/>
      <c r="G6" s="227"/>
      <c r="H6" s="227"/>
      <c r="I6" s="227"/>
      <c r="J6" s="227"/>
      <c r="K6" s="227"/>
    </row>
    <row r="7" spans="1:11">
      <c r="A7" s="40" t="s">
        <v>57</v>
      </c>
      <c r="B7" s="227" t="s">
        <v>56</v>
      </c>
      <c r="C7" s="227"/>
      <c r="D7" s="227"/>
      <c r="E7" s="227"/>
      <c r="F7" s="227"/>
      <c r="G7" s="227"/>
      <c r="H7" s="227"/>
      <c r="I7" s="227"/>
      <c r="J7" s="227"/>
      <c r="K7" s="227"/>
    </row>
    <row r="8" spans="1:11">
      <c r="A8" s="41"/>
      <c r="B8" s="102"/>
      <c r="C8" s="102"/>
      <c r="D8" s="102"/>
      <c r="E8" s="102"/>
      <c r="F8" s="102"/>
      <c r="G8" s="131"/>
      <c r="H8" s="102"/>
      <c r="I8" s="217"/>
      <c r="J8" s="217"/>
    </row>
    <row r="9" spans="1:11">
      <c r="B9" s="102"/>
      <c r="C9" s="102"/>
      <c r="D9" s="102"/>
      <c r="E9" s="102"/>
      <c r="F9" s="102"/>
      <c r="G9" s="131"/>
      <c r="H9" s="102"/>
      <c r="I9" s="217"/>
      <c r="J9" s="217"/>
    </row>
    <row r="11" spans="1:11" ht="14.25" thickBot="1">
      <c r="A11" s="218" t="s">
        <v>226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</row>
    <row r="12" spans="1:11" ht="12.75" customHeight="1" thickTop="1">
      <c r="A12" s="219" t="s">
        <v>653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19"/>
    </row>
    <row r="13" spans="1:11">
      <c r="K13" s="37" t="s">
        <v>227</v>
      </c>
    </row>
    <row r="14" spans="1:11" ht="12.75" customHeight="1">
      <c r="A14" s="153" t="s">
        <v>228</v>
      </c>
      <c r="B14" s="157" t="s">
        <v>61</v>
      </c>
      <c r="C14" s="153" t="s">
        <v>62</v>
      </c>
      <c r="D14" s="164" t="s">
        <v>63</v>
      </c>
      <c r="E14" s="224"/>
      <c r="F14" s="225"/>
      <c r="G14" s="134"/>
      <c r="H14" s="164" t="s">
        <v>229</v>
      </c>
      <c r="I14" s="164"/>
      <c r="J14" s="164"/>
      <c r="K14" s="62" t="s">
        <v>229</v>
      </c>
    </row>
    <row r="15" spans="1:11" ht="12.75" customHeight="1">
      <c r="A15" s="154"/>
      <c r="B15" s="159"/>
      <c r="C15" s="222"/>
      <c r="D15" s="171" t="s">
        <v>65</v>
      </c>
      <c r="E15" s="205"/>
      <c r="F15" s="206"/>
      <c r="G15" s="131"/>
      <c r="H15" s="171" t="s">
        <v>230</v>
      </c>
      <c r="I15" s="171"/>
      <c r="J15" s="171"/>
      <c r="K15" s="63" t="s">
        <v>231</v>
      </c>
    </row>
    <row r="16" spans="1:11" ht="12.75" customHeight="1">
      <c r="A16" s="220"/>
      <c r="B16" s="159"/>
      <c r="C16" s="222"/>
      <c r="D16" s="174"/>
      <c r="E16" s="205"/>
      <c r="F16" s="206"/>
      <c r="G16" s="131"/>
      <c r="H16" s="174"/>
      <c r="I16" s="174"/>
      <c r="J16" s="174"/>
      <c r="K16" s="63" t="s">
        <v>232</v>
      </c>
    </row>
    <row r="17" spans="1:11" ht="12.75" customHeight="1">
      <c r="A17" s="220"/>
      <c r="B17" s="159"/>
      <c r="C17" s="222"/>
      <c r="D17" s="174"/>
      <c r="E17" s="205"/>
      <c r="F17" s="206"/>
      <c r="G17" s="131"/>
      <c r="H17" s="177"/>
      <c r="I17" s="177"/>
      <c r="J17" s="177"/>
      <c r="K17" s="64"/>
    </row>
    <row r="18" spans="1:11" ht="25.5">
      <c r="A18" s="221"/>
      <c r="B18" s="161"/>
      <c r="C18" s="223"/>
      <c r="D18" s="177"/>
      <c r="E18" s="207"/>
      <c r="F18" s="208"/>
      <c r="G18" s="132"/>
      <c r="H18" s="65" t="s">
        <v>233</v>
      </c>
      <c r="I18" s="96" t="s">
        <v>234</v>
      </c>
      <c r="J18" s="96" t="s">
        <v>235</v>
      </c>
      <c r="K18" s="66"/>
    </row>
    <row r="19" spans="1:11" ht="13.5">
      <c r="A19" s="98">
        <v>1</v>
      </c>
      <c r="B19" s="96">
        <v>2</v>
      </c>
      <c r="C19" s="96">
        <v>3</v>
      </c>
      <c r="D19" s="183">
        <v>4</v>
      </c>
      <c r="E19" s="183"/>
      <c r="F19" s="183"/>
      <c r="G19" s="130"/>
      <c r="H19" s="98">
        <v>5</v>
      </c>
      <c r="I19" s="98">
        <v>6</v>
      </c>
      <c r="J19" s="98">
        <v>7</v>
      </c>
      <c r="K19" s="67">
        <v>8</v>
      </c>
    </row>
    <row r="20" spans="1:11" ht="13.5">
      <c r="A20" s="98"/>
      <c r="B20" s="97" t="s">
        <v>236</v>
      </c>
      <c r="C20" s="98"/>
      <c r="D20" s="143"/>
      <c r="E20" s="143"/>
      <c r="F20" s="143"/>
      <c r="G20" s="129"/>
      <c r="H20" s="53"/>
      <c r="I20" s="53"/>
      <c r="J20" s="53"/>
      <c r="K20" s="53"/>
    </row>
    <row r="21" spans="1:11" ht="27" customHeight="1">
      <c r="A21" s="98"/>
      <c r="B21" s="97" t="s">
        <v>237</v>
      </c>
      <c r="C21" s="98" t="s">
        <v>238</v>
      </c>
      <c r="D21" s="98">
        <v>0</v>
      </c>
      <c r="E21" s="98">
        <v>0</v>
      </c>
      <c r="F21" s="98">
        <v>1</v>
      </c>
      <c r="G21" s="129" t="str">
        <f>CONCATENATE(D21,E21,F21)</f>
        <v>001</v>
      </c>
      <c r="H21" s="68">
        <f>H22+H28+H34+H35+H40+H41+H50+H53</f>
        <v>331532668</v>
      </c>
      <c r="I21" s="68">
        <f>I22+I28+I34+I35+I40+I41+I50+I53</f>
        <v>147257277</v>
      </c>
      <c r="J21" s="68">
        <f>J22+J28+J34+J35+J40+J41+J50+J53</f>
        <v>184275391</v>
      </c>
      <c r="K21" s="68">
        <f>K22+K28+K34+K35+K40+K41+K50+K53</f>
        <v>185440021</v>
      </c>
    </row>
    <row r="22" spans="1:11" ht="12.75" customHeight="1">
      <c r="A22" s="69" t="s">
        <v>239</v>
      </c>
      <c r="B22" s="97" t="s">
        <v>240</v>
      </c>
      <c r="C22" s="98"/>
      <c r="D22" s="98">
        <v>0</v>
      </c>
      <c r="E22" s="98">
        <v>0</v>
      </c>
      <c r="F22" s="98">
        <v>2</v>
      </c>
      <c r="G22" s="129" t="str">
        <f t="shared" ref="G22:G85" si="0">CONCATENATE(D22,E22,F22)</f>
        <v>002</v>
      </c>
      <c r="H22" s="68">
        <v>61865889</v>
      </c>
      <c r="I22" s="68">
        <v>15712958</v>
      </c>
      <c r="J22" s="68">
        <v>46152931</v>
      </c>
      <c r="K22" s="68">
        <v>39908842</v>
      </c>
    </row>
    <row r="23" spans="1:11" ht="12.75" customHeight="1">
      <c r="A23" s="69" t="s">
        <v>241</v>
      </c>
      <c r="B23" s="99" t="s">
        <v>242</v>
      </c>
      <c r="C23" s="98"/>
      <c r="D23" s="98">
        <v>0</v>
      </c>
      <c r="E23" s="98">
        <v>0</v>
      </c>
      <c r="F23" s="98">
        <v>3</v>
      </c>
      <c r="G23" s="129" t="str">
        <f t="shared" si="0"/>
        <v>003</v>
      </c>
      <c r="H23" s="70">
        <v>0</v>
      </c>
      <c r="I23" s="70">
        <v>0</v>
      </c>
      <c r="J23" s="70">
        <v>0</v>
      </c>
      <c r="K23" s="70">
        <v>0</v>
      </c>
    </row>
    <row r="24" spans="1:11" ht="12.75" customHeight="1">
      <c r="A24" s="69" t="s">
        <v>243</v>
      </c>
      <c r="B24" s="99" t="s">
        <v>244</v>
      </c>
      <c r="C24" s="98"/>
      <c r="D24" s="98">
        <v>0</v>
      </c>
      <c r="E24" s="98">
        <v>0</v>
      </c>
      <c r="F24" s="98">
        <v>4</v>
      </c>
      <c r="G24" s="129" t="str">
        <f t="shared" si="0"/>
        <v>004</v>
      </c>
      <c r="H24" s="70">
        <v>10848425</v>
      </c>
      <c r="I24" s="70">
        <v>9165941</v>
      </c>
      <c r="J24" s="70">
        <v>1682484</v>
      </c>
      <c r="K24" s="70">
        <v>2427326</v>
      </c>
    </row>
    <row r="25" spans="1:11" ht="12.75" customHeight="1">
      <c r="A25" s="69" t="s">
        <v>245</v>
      </c>
      <c r="B25" s="99" t="s">
        <v>246</v>
      </c>
      <c r="C25" s="98"/>
      <c r="D25" s="98">
        <v>0</v>
      </c>
      <c r="E25" s="98">
        <v>0</v>
      </c>
      <c r="F25" s="98">
        <v>5</v>
      </c>
      <c r="G25" s="129" t="str">
        <f t="shared" si="0"/>
        <v>005</v>
      </c>
      <c r="H25" s="70">
        <v>0</v>
      </c>
      <c r="I25" s="70">
        <v>0</v>
      </c>
      <c r="J25" s="70">
        <v>0</v>
      </c>
      <c r="K25" s="70">
        <v>0</v>
      </c>
    </row>
    <row r="26" spans="1:11" ht="12.75" customHeight="1">
      <c r="A26" s="98" t="s">
        <v>247</v>
      </c>
      <c r="B26" s="99" t="s">
        <v>248</v>
      </c>
      <c r="C26" s="98"/>
      <c r="D26" s="98">
        <v>0</v>
      </c>
      <c r="E26" s="98">
        <v>0</v>
      </c>
      <c r="F26" s="98">
        <v>6</v>
      </c>
      <c r="G26" s="129" t="str">
        <f t="shared" si="0"/>
        <v>006</v>
      </c>
      <c r="H26" s="55">
        <v>14104310</v>
      </c>
      <c r="I26" s="70">
        <v>6547017</v>
      </c>
      <c r="J26" s="70">
        <v>7557293</v>
      </c>
      <c r="K26" s="70">
        <v>5275329</v>
      </c>
    </row>
    <row r="27" spans="1:11" ht="12.75" customHeight="1">
      <c r="A27" s="98" t="s">
        <v>249</v>
      </c>
      <c r="B27" s="99" t="s">
        <v>250</v>
      </c>
      <c r="C27" s="98"/>
      <c r="D27" s="98">
        <v>0</v>
      </c>
      <c r="E27" s="98">
        <v>0</v>
      </c>
      <c r="F27" s="98">
        <v>7</v>
      </c>
      <c r="G27" s="129" t="str">
        <f t="shared" si="0"/>
        <v>007</v>
      </c>
      <c r="H27" s="70">
        <v>36913154</v>
      </c>
      <c r="I27" s="70">
        <v>0</v>
      </c>
      <c r="J27" s="70">
        <v>36913154</v>
      </c>
      <c r="K27" s="70">
        <v>32206187</v>
      </c>
    </row>
    <row r="28" spans="1:11" ht="12.75" customHeight="1">
      <c r="A28" s="69" t="s">
        <v>251</v>
      </c>
      <c r="B28" s="97" t="s">
        <v>252</v>
      </c>
      <c r="C28" s="98"/>
      <c r="D28" s="98">
        <v>0</v>
      </c>
      <c r="E28" s="98">
        <v>0</v>
      </c>
      <c r="F28" s="98">
        <v>8</v>
      </c>
      <c r="G28" s="129" t="str">
        <f t="shared" si="0"/>
        <v>008</v>
      </c>
      <c r="H28" s="68">
        <v>258389896</v>
      </c>
      <c r="I28" s="68">
        <v>130589360</v>
      </c>
      <c r="J28" s="68">
        <v>127800536</v>
      </c>
      <c r="K28" s="68">
        <v>135648070</v>
      </c>
    </row>
    <row r="29" spans="1:11" ht="12.75" customHeight="1">
      <c r="A29" s="69" t="s">
        <v>253</v>
      </c>
      <c r="B29" s="99" t="s">
        <v>254</v>
      </c>
      <c r="C29" s="98"/>
      <c r="D29" s="98">
        <v>0</v>
      </c>
      <c r="E29" s="98">
        <v>0</v>
      </c>
      <c r="F29" s="98">
        <v>9</v>
      </c>
      <c r="G29" s="129" t="str">
        <f t="shared" si="0"/>
        <v>009</v>
      </c>
      <c r="H29" s="70">
        <v>2322522</v>
      </c>
      <c r="I29" s="70">
        <v>0</v>
      </c>
      <c r="J29" s="70">
        <v>2322522</v>
      </c>
      <c r="K29" s="70">
        <v>2322522</v>
      </c>
    </row>
    <row r="30" spans="1:11" ht="12.75" customHeight="1">
      <c r="A30" s="69" t="s">
        <v>255</v>
      </c>
      <c r="B30" s="99" t="s">
        <v>256</v>
      </c>
      <c r="C30" s="98"/>
      <c r="D30" s="98">
        <v>0</v>
      </c>
      <c r="E30" s="98">
        <v>1</v>
      </c>
      <c r="F30" s="98">
        <v>0</v>
      </c>
      <c r="G30" s="129" t="str">
        <f t="shared" si="0"/>
        <v>010</v>
      </c>
      <c r="H30" s="70">
        <v>135708043</v>
      </c>
      <c r="I30" s="70">
        <v>59628742</v>
      </c>
      <c r="J30" s="70">
        <v>76079301</v>
      </c>
      <c r="K30" s="70">
        <v>51787652</v>
      </c>
    </row>
    <row r="31" spans="1:11" ht="12.75" customHeight="1">
      <c r="A31" s="98" t="s">
        <v>257</v>
      </c>
      <c r="B31" s="99" t="s">
        <v>258</v>
      </c>
      <c r="C31" s="98"/>
      <c r="D31" s="98">
        <v>0</v>
      </c>
      <c r="E31" s="98">
        <v>1</v>
      </c>
      <c r="F31" s="98">
        <v>1</v>
      </c>
      <c r="G31" s="129" t="str">
        <f t="shared" si="0"/>
        <v>011</v>
      </c>
      <c r="H31" s="70">
        <v>116703318</v>
      </c>
      <c r="I31" s="70">
        <v>70960618</v>
      </c>
      <c r="J31" s="70">
        <v>45742700</v>
      </c>
      <c r="K31" s="70">
        <v>20582111</v>
      </c>
    </row>
    <row r="32" spans="1:11" ht="12.75" customHeight="1">
      <c r="A32" s="69" t="s">
        <v>259</v>
      </c>
      <c r="B32" s="99" t="s">
        <v>260</v>
      </c>
      <c r="C32" s="98"/>
      <c r="D32" s="98">
        <v>0</v>
      </c>
      <c r="E32" s="98">
        <v>1</v>
      </c>
      <c r="F32" s="98">
        <v>2</v>
      </c>
      <c r="G32" s="129" t="str">
        <f t="shared" si="0"/>
        <v>012</v>
      </c>
      <c r="H32" s="70">
        <v>0</v>
      </c>
      <c r="I32" s="70">
        <v>0</v>
      </c>
      <c r="J32" s="70">
        <v>0</v>
      </c>
      <c r="K32" s="70">
        <v>0</v>
      </c>
    </row>
    <row r="33" spans="1:11" ht="15.75" customHeight="1">
      <c r="A33" s="98" t="s">
        <v>261</v>
      </c>
      <c r="B33" s="99" t="s">
        <v>262</v>
      </c>
      <c r="C33" s="98" t="s">
        <v>263</v>
      </c>
      <c r="D33" s="98">
        <v>0</v>
      </c>
      <c r="E33" s="98">
        <v>1</v>
      </c>
      <c r="F33" s="98">
        <v>3</v>
      </c>
      <c r="G33" s="129" t="str">
        <f t="shared" si="0"/>
        <v>013</v>
      </c>
      <c r="H33" s="70">
        <v>3656013</v>
      </c>
      <c r="I33" s="70">
        <v>0</v>
      </c>
      <c r="J33" s="70">
        <v>3656013</v>
      </c>
      <c r="K33" s="70">
        <v>60955785</v>
      </c>
    </row>
    <row r="34" spans="1:11" ht="12.75" customHeight="1">
      <c r="A34" s="69" t="s">
        <v>264</v>
      </c>
      <c r="B34" s="97" t="s">
        <v>265</v>
      </c>
      <c r="C34" s="98"/>
      <c r="D34" s="98">
        <v>0</v>
      </c>
      <c r="E34" s="98">
        <v>1</v>
      </c>
      <c r="F34" s="98">
        <v>4</v>
      </c>
      <c r="G34" s="129" t="str">
        <f t="shared" si="0"/>
        <v>014</v>
      </c>
      <c r="H34" s="70">
        <v>0</v>
      </c>
      <c r="I34" s="70">
        <v>0</v>
      </c>
      <c r="J34" s="70">
        <v>0</v>
      </c>
      <c r="K34" s="70">
        <v>0</v>
      </c>
    </row>
    <row r="35" spans="1:11" ht="12.75" customHeight="1">
      <c r="A35" s="69" t="s">
        <v>266</v>
      </c>
      <c r="B35" s="97" t="s">
        <v>267</v>
      </c>
      <c r="C35" s="98"/>
      <c r="D35" s="98">
        <v>0</v>
      </c>
      <c r="E35" s="98">
        <v>1</v>
      </c>
      <c r="F35" s="98">
        <v>5</v>
      </c>
      <c r="G35" s="129" t="str">
        <f t="shared" si="0"/>
        <v>015</v>
      </c>
      <c r="H35" s="70">
        <v>0</v>
      </c>
      <c r="I35" s="70">
        <v>0</v>
      </c>
      <c r="J35" s="70">
        <v>0</v>
      </c>
      <c r="K35" s="70">
        <v>0</v>
      </c>
    </row>
    <row r="36" spans="1:11" ht="12.75" customHeight="1">
      <c r="A36" s="69" t="s">
        <v>268</v>
      </c>
      <c r="B36" s="99" t="s">
        <v>269</v>
      </c>
      <c r="C36" s="98"/>
      <c r="D36" s="98">
        <v>0</v>
      </c>
      <c r="E36" s="98">
        <v>1</v>
      </c>
      <c r="F36" s="98">
        <v>6</v>
      </c>
      <c r="G36" s="129" t="str">
        <f t="shared" si="0"/>
        <v>016</v>
      </c>
      <c r="H36" s="70">
        <v>0</v>
      </c>
      <c r="I36" s="70">
        <v>0</v>
      </c>
      <c r="J36" s="70">
        <v>0</v>
      </c>
      <c r="K36" s="70">
        <v>0</v>
      </c>
    </row>
    <row r="37" spans="1:11" ht="12.75" customHeight="1">
      <c r="A37" s="69" t="s">
        <v>270</v>
      </c>
      <c r="B37" s="99" t="s">
        <v>271</v>
      </c>
      <c r="C37" s="98"/>
      <c r="D37" s="98">
        <v>0</v>
      </c>
      <c r="E37" s="98">
        <v>1</v>
      </c>
      <c r="F37" s="98">
        <v>7</v>
      </c>
      <c r="G37" s="129" t="str">
        <f t="shared" si="0"/>
        <v>017</v>
      </c>
      <c r="H37" s="70">
        <v>0</v>
      </c>
      <c r="I37" s="70">
        <v>0</v>
      </c>
      <c r="J37" s="70">
        <v>0</v>
      </c>
      <c r="K37" s="70">
        <v>0</v>
      </c>
    </row>
    <row r="38" spans="1:11" ht="12.75" customHeight="1">
      <c r="A38" s="69" t="s">
        <v>272</v>
      </c>
      <c r="B38" s="99" t="s">
        <v>273</v>
      </c>
      <c r="C38" s="98"/>
      <c r="D38" s="98">
        <v>0</v>
      </c>
      <c r="E38" s="98">
        <v>1</v>
      </c>
      <c r="F38" s="98">
        <v>8</v>
      </c>
      <c r="G38" s="129" t="str">
        <f t="shared" si="0"/>
        <v>018</v>
      </c>
      <c r="H38" s="70">
        <v>0</v>
      </c>
      <c r="I38" s="70">
        <v>0</v>
      </c>
      <c r="J38" s="70">
        <v>0</v>
      </c>
      <c r="K38" s="70">
        <v>0</v>
      </c>
    </row>
    <row r="39" spans="1:11" ht="12.75" customHeight="1">
      <c r="A39" s="98" t="s">
        <v>274</v>
      </c>
      <c r="B39" s="99" t="s">
        <v>275</v>
      </c>
      <c r="C39" s="98"/>
      <c r="D39" s="98">
        <v>0</v>
      </c>
      <c r="E39" s="98">
        <v>1</v>
      </c>
      <c r="F39" s="98">
        <v>9</v>
      </c>
      <c r="G39" s="129" t="str">
        <f t="shared" si="0"/>
        <v>019</v>
      </c>
      <c r="H39" s="70">
        <v>0</v>
      </c>
      <c r="I39" s="70">
        <v>0</v>
      </c>
      <c r="J39" s="70">
        <v>0</v>
      </c>
      <c r="K39" s="70">
        <v>0</v>
      </c>
    </row>
    <row r="40" spans="1:11" ht="12.75" customHeight="1">
      <c r="A40" s="69" t="s">
        <v>276</v>
      </c>
      <c r="B40" s="97" t="s">
        <v>277</v>
      </c>
      <c r="C40" s="98"/>
      <c r="D40" s="98">
        <v>0</v>
      </c>
      <c r="E40" s="98">
        <v>2</v>
      </c>
      <c r="F40" s="98">
        <v>0</v>
      </c>
      <c r="G40" s="129" t="str">
        <f t="shared" si="0"/>
        <v>020</v>
      </c>
      <c r="H40" s="68">
        <v>464316</v>
      </c>
      <c r="I40" s="68">
        <v>0</v>
      </c>
      <c r="J40" s="68">
        <v>464316</v>
      </c>
      <c r="K40" s="68">
        <v>453389</v>
      </c>
    </row>
    <row r="41" spans="1:11" ht="12.75" customHeight="1">
      <c r="A41" s="69" t="s">
        <v>278</v>
      </c>
      <c r="B41" s="97" t="s">
        <v>279</v>
      </c>
      <c r="C41" s="98"/>
      <c r="D41" s="98">
        <v>0</v>
      </c>
      <c r="E41" s="98">
        <v>2</v>
      </c>
      <c r="F41" s="98">
        <v>1</v>
      </c>
      <c r="G41" s="129" t="str">
        <f t="shared" si="0"/>
        <v>021</v>
      </c>
      <c r="H41" s="68">
        <v>10512536</v>
      </c>
      <c r="I41" s="68">
        <v>824819</v>
      </c>
      <c r="J41" s="68">
        <v>9687717</v>
      </c>
      <c r="K41" s="68">
        <v>9363671</v>
      </c>
    </row>
    <row r="42" spans="1:11" ht="12.75" customHeight="1">
      <c r="A42" s="69" t="s">
        <v>280</v>
      </c>
      <c r="B42" s="99" t="s">
        <v>281</v>
      </c>
      <c r="C42" s="98"/>
      <c r="D42" s="98">
        <v>0</v>
      </c>
      <c r="E42" s="98">
        <v>2</v>
      </c>
      <c r="F42" s="98">
        <v>2</v>
      </c>
      <c r="G42" s="129" t="str">
        <f t="shared" si="0"/>
        <v>022</v>
      </c>
      <c r="H42" s="70">
        <v>3485565</v>
      </c>
      <c r="I42" s="70">
        <v>0</v>
      </c>
      <c r="J42" s="70">
        <v>3485565</v>
      </c>
      <c r="K42" s="70">
        <v>2660746</v>
      </c>
    </row>
    <row r="43" spans="1:11" ht="12.75" customHeight="1">
      <c r="A43" s="69" t="s">
        <v>282</v>
      </c>
      <c r="B43" s="99" t="s">
        <v>283</v>
      </c>
      <c r="C43" s="98"/>
      <c r="D43" s="98">
        <v>0</v>
      </c>
      <c r="E43" s="98">
        <v>2</v>
      </c>
      <c r="F43" s="98">
        <v>3</v>
      </c>
      <c r="G43" s="129" t="str">
        <f t="shared" si="0"/>
        <v>023</v>
      </c>
      <c r="H43" s="70">
        <v>3750892</v>
      </c>
      <c r="I43" s="70">
        <v>0</v>
      </c>
      <c r="J43" s="70">
        <v>3750892</v>
      </c>
      <c r="K43" s="70">
        <v>3781051</v>
      </c>
    </row>
    <row r="44" spans="1:11" ht="12.75" customHeight="1">
      <c r="A44" s="69" t="s">
        <v>284</v>
      </c>
      <c r="B44" s="99" t="s">
        <v>285</v>
      </c>
      <c r="C44" s="98"/>
      <c r="D44" s="98">
        <v>0</v>
      </c>
      <c r="E44" s="98">
        <v>2</v>
      </c>
      <c r="F44" s="98">
        <v>4</v>
      </c>
      <c r="G44" s="129" t="str">
        <f t="shared" si="0"/>
        <v>024</v>
      </c>
      <c r="H44" s="70">
        <v>0</v>
      </c>
      <c r="I44" s="70">
        <v>0</v>
      </c>
      <c r="J44" s="70">
        <v>0</v>
      </c>
      <c r="K44" s="70">
        <v>0</v>
      </c>
    </row>
    <row r="45" spans="1:11" ht="12.75" customHeight="1">
      <c r="A45" s="69" t="s">
        <v>286</v>
      </c>
      <c r="B45" s="99" t="s">
        <v>287</v>
      </c>
      <c r="C45" s="98"/>
      <c r="D45" s="98">
        <v>0</v>
      </c>
      <c r="E45" s="98">
        <v>2</v>
      </c>
      <c r="F45" s="98">
        <v>5</v>
      </c>
      <c r="G45" s="129" t="str">
        <f t="shared" si="0"/>
        <v>025</v>
      </c>
      <c r="H45" s="70">
        <v>1676079</v>
      </c>
      <c r="I45" s="70">
        <v>0</v>
      </c>
      <c r="J45" s="70">
        <v>1676079</v>
      </c>
      <c r="K45" s="70">
        <v>1321874</v>
      </c>
    </row>
    <row r="46" spans="1:11" ht="12.75" customHeight="1">
      <c r="A46" s="69" t="s">
        <v>288</v>
      </c>
      <c r="B46" s="99" t="s">
        <v>289</v>
      </c>
      <c r="C46" s="98"/>
      <c r="D46" s="98">
        <v>0</v>
      </c>
      <c r="E46" s="98">
        <v>2</v>
      </c>
      <c r="F46" s="98">
        <v>6</v>
      </c>
      <c r="G46" s="129" t="str">
        <f t="shared" si="0"/>
        <v>026</v>
      </c>
      <c r="H46" s="70">
        <v>0</v>
      </c>
      <c r="I46" s="70">
        <v>0</v>
      </c>
      <c r="J46" s="70">
        <v>0</v>
      </c>
      <c r="K46" s="70">
        <v>0</v>
      </c>
    </row>
    <row r="47" spans="1:11" ht="12.75" customHeight="1">
      <c r="A47" s="69" t="s">
        <v>290</v>
      </c>
      <c r="B47" s="99" t="s">
        <v>291</v>
      </c>
      <c r="C47" s="98"/>
      <c r="D47" s="98">
        <v>0</v>
      </c>
      <c r="E47" s="98">
        <v>2</v>
      </c>
      <c r="F47" s="98">
        <v>7</v>
      </c>
      <c r="G47" s="129" t="str">
        <f t="shared" si="0"/>
        <v>027</v>
      </c>
      <c r="H47" s="70">
        <v>0</v>
      </c>
      <c r="I47" s="70">
        <v>0</v>
      </c>
      <c r="J47" s="70">
        <v>0</v>
      </c>
      <c r="K47" s="70">
        <v>0</v>
      </c>
    </row>
    <row r="48" spans="1:11" ht="12.75" customHeight="1">
      <c r="A48" s="69" t="s">
        <v>292</v>
      </c>
      <c r="B48" s="99" t="s">
        <v>293</v>
      </c>
      <c r="C48" s="98"/>
      <c r="D48" s="98">
        <v>0</v>
      </c>
      <c r="E48" s="98">
        <v>2</v>
      </c>
      <c r="F48" s="98">
        <v>8</v>
      </c>
      <c r="G48" s="129" t="str">
        <f t="shared" si="0"/>
        <v>028</v>
      </c>
      <c r="H48" s="70">
        <v>0</v>
      </c>
      <c r="I48" s="70">
        <v>0</v>
      </c>
      <c r="J48" s="70">
        <v>0</v>
      </c>
      <c r="K48" s="70">
        <v>0</v>
      </c>
    </row>
    <row r="49" spans="1:11" ht="12.75" customHeight="1">
      <c r="A49" s="69" t="s">
        <v>294</v>
      </c>
      <c r="B49" s="99" t="s">
        <v>295</v>
      </c>
      <c r="C49" s="98"/>
      <c r="D49" s="98">
        <v>0</v>
      </c>
      <c r="E49" s="98">
        <v>2</v>
      </c>
      <c r="F49" s="98">
        <v>9</v>
      </c>
      <c r="G49" s="129" t="str">
        <f t="shared" si="0"/>
        <v>029</v>
      </c>
      <c r="H49" s="70">
        <v>1600000</v>
      </c>
      <c r="I49" s="70">
        <v>824819</v>
      </c>
      <c r="J49" s="70">
        <v>775181</v>
      </c>
      <c r="K49" s="70">
        <v>1600000</v>
      </c>
    </row>
    <row r="50" spans="1:11" ht="12.75" customHeight="1">
      <c r="A50" s="69" t="s">
        <v>296</v>
      </c>
      <c r="B50" s="97" t="s">
        <v>297</v>
      </c>
      <c r="C50" s="98"/>
      <c r="D50" s="98">
        <v>0</v>
      </c>
      <c r="E50" s="98">
        <v>3</v>
      </c>
      <c r="F50" s="98">
        <v>0</v>
      </c>
      <c r="G50" s="129" t="str">
        <f t="shared" si="0"/>
        <v>030</v>
      </c>
      <c r="H50" s="68">
        <v>257761</v>
      </c>
      <c r="I50" s="68">
        <v>130140</v>
      </c>
      <c r="J50" s="70">
        <v>127621</v>
      </c>
      <c r="K50" s="70">
        <v>0</v>
      </c>
    </row>
    <row r="51" spans="1:11" ht="12.75" customHeight="1">
      <c r="A51" s="69" t="s">
        <v>298</v>
      </c>
      <c r="B51" s="99" t="s">
        <v>299</v>
      </c>
      <c r="C51" s="98"/>
      <c r="D51" s="98">
        <v>0</v>
      </c>
      <c r="E51" s="98">
        <v>3</v>
      </c>
      <c r="F51" s="98">
        <v>1</v>
      </c>
      <c r="G51" s="129" t="str">
        <f t="shared" si="0"/>
        <v>031</v>
      </c>
      <c r="H51" s="70">
        <v>0</v>
      </c>
      <c r="I51" s="70">
        <v>0</v>
      </c>
      <c r="J51" s="70">
        <v>0</v>
      </c>
      <c r="K51" s="70">
        <v>0</v>
      </c>
    </row>
    <row r="52" spans="1:11" ht="12.75" customHeight="1">
      <c r="A52" s="98" t="s">
        <v>300</v>
      </c>
      <c r="B52" s="99" t="s">
        <v>301</v>
      </c>
      <c r="C52" s="98"/>
      <c r="D52" s="98">
        <v>0</v>
      </c>
      <c r="E52" s="98">
        <v>3</v>
      </c>
      <c r="F52" s="98">
        <v>2</v>
      </c>
      <c r="G52" s="129" t="str">
        <f t="shared" si="0"/>
        <v>032</v>
      </c>
      <c r="H52" s="70">
        <v>257761</v>
      </c>
      <c r="I52" s="70">
        <v>130140</v>
      </c>
      <c r="J52" s="70">
        <v>127621</v>
      </c>
      <c r="K52" s="70">
        <v>0</v>
      </c>
    </row>
    <row r="53" spans="1:11" ht="12.75" customHeight="1">
      <c r="A53" s="98" t="s">
        <v>302</v>
      </c>
      <c r="B53" s="97" t="s">
        <v>303</v>
      </c>
      <c r="C53" s="98" t="s">
        <v>304</v>
      </c>
      <c r="D53" s="98">
        <v>0</v>
      </c>
      <c r="E53" s="98">
        <v>3</v>
      </c>
      <c r="F53" s="98">
        <v>3</v>
      </c>
      <c r="G53" s="129" t="str">
        <f t="shared" si="0"/>
        <v>033</v>
      </c>
      <c r="H53" s="68">
        <v>42270</v>
      </c>
      <c r="I53" s="68">
        <v>0</v>
      </c>
      <c r="J53" s="70">
        <v>42270</v>
      </c>
      <c r="K53" s="70">
        <v>66049</v>
      </c>
    </row>
    <row r="54" spans="1:11" ht="12.75" customHeight="1">
      <c r="A54" s="69" t="s">
        <v>305</v>
      </c>
      <c r="B54" s="97" t="s">
        <v>306</v>
      </c>
      <c r="C54" s="98"/>
      <c r="D54" s="98">
        <v>0</v>
      </c>
      <c r="E54" s="98">
        <v>3</v>
      </c>
      <c r="F54" s="98">
        <v>4</v>
      </c>
      <c r="G54" s="129" t="str">
        <f t="shared" si="0"/>
        <v>034</v>
      </c>
      <c r="H54" s="70">
        <v>0</v>
      </c>
      <c r="I54" s="70">
        <v>0</v>
      </c>
      <c r="J54" s="70">
        <v>0</v>
      </c>
      <c r="K54" s="70">
        <v>0</v>
      </c>
    </row>
    <row r="55" spans="1:11" ht="12.75" customHeight="1">
      <c r="A55" s="98"/>
      <c r="B55" s="97" t="s">
        <v>307</v>
      </c>
      <c r="C55" s="98"/>
      <c r="D55" s="98">
        <v>0</v>
      </c>
      <c r="E55" s="98">
        <v>3</v>
      </c>
      <c r="F55" s="98">
        <v>5</v>
      </c>
      <c r="G55" s="129" t="str">
        <f t="shared" si="0"/>
        <v>035</v>
      </c>
      <c r="H55" s="68">
        <v>202971274</v>
      </c>
      <c r="I55" s="68">
        <v>48435309</v>
      </c>
      <c r="J55" s="68">
        <v>154535965</v>
      </c>
      <c r="K55" s="68">
        <v>154264203</v>
      </c>
    </row>
    <row r="56" spans="1:11" ht="12.75" customHeight="1">
      <c r="A56" s="98" t="s">
        <v>308</v>
      </c>
      <c r="B56" s="97" t="s">
        <v>309</v>
      </c>
      <c r="C56" s="98" t="s">
        <v>310</v>
      </c>
      <c r="D56" s="98">
        <v>0</v>
      </c>
      <c r="E56" s="98">
        <v>3</v>
      </c>
      <c r="F56" s="98">
        <v>6</v>
      </c>
      <c r="G56" s="129" t="str">
        <f t="shared" si="0"/>
        <v>036</v>
      </c>
      <c r="H56" s="68">
        <v>34625506</v>
      </c>
      <c r="I56" s="68">
        <v>3681787</v>
      </c>
      <c r="J56" s="68">
        <v>30943719</v>
      </c>
      <c r="K56" s="68">
        <v>30985632</v>
      </c>
    </row>
    <row r="57" spans="1:11" ht="12.75" customHeight="1">
      <c r="A57" s="98">
        <v>10</v>
      </c>
      <c r="B57" s="99" t="s">
        <v>311</v>
      </c>
      <c r="C57" s="98"/>
      <c r="D57" s="98">
        <v>0</v>
      </c>
      <c r="E57" s="98">
        <v>3</v>
      </c>
      <c r="F57" s="98">
        <v>7</v>
      </c>
      <c r="G57" s="129" t="str">
        <f t="shared" si="0"/>
        <v>037</v>
      </c>
      <c r="H57" s="70">
        <v>18763382</v>
      </c>
      <c r="I57" s="70">
        <v>1961322</v>
      </c>
      <c r="J57" s="70">
        <v>16802060</v>
      </c>
      <c r="K57" s="70">
        <v>15911095</v>
      </c>
    </row>
    <row r="58" spans="1:11" ht="12.75" customHeight="1">
      <c r="A58" s="98">
        <v>11</v>
      </c>
      <c r="B58" s="99" t="s">
        <v>312</v>
      </c>
      <c r="C58" s="98"/>
      <c r="D58" s="98">
        <v>0</v>
      </c>
      <c r="E58" s="98">
        <v>3</v>
      </c>
      <c r="F58" s="98">
        <v>8</v>
      </c>
      <c r="G58" s="129" t="str">
        <f t="shared" si="0"/>
        <v>038</v>
      </c>
      <c r="H58" s="70">
        <v>1624914</v>
      </c>
      <c r="I58" s="70">
        <v>23256</v>
      </c>
      <c r="J58" s="70">
        <v>1601658</v>
      </c>
      <c r="K58" s="70">
        <v>1374410</v>
      </c>
    </row>
    <row r="59" spans="1:11" ht="12.75" customHeight="1">
      <c r="A59" s="98">
        <v>12</v>
      </c>
      <c r="B59" s="99" t="s">
        <v>313</v>
      </c>
      <c r="C59" s="98" t="s">
        <v>314</v>
      </c>
      <c r="D59" s="98">
        <v>0</v>
      </c>
      <c r="E59" s="98">
        <v>3</v>
      </c>
      <c r="F59" s="98">
        <v>9</v>
      </c>
      <c r="G59" s="129" t="str">
        <f t="shared" si="0"/>
        <v>039</v>
      </c>
      <c r="H59" s="70">
        <v>11442110</v>
      </c>
      <c r="I59" s="70">
        <v>1695309</v>
      </c>
      <c r="J59" s="70">
        <v>9746801</v>
      </c>
      <c r="K59" s="70">
        <v>10585402</v>
      </c>
    </row>
    <row r="60" spans="1:11">
      <c r="A60" s="98">
        <v>13</v>
      </c>
      <c r="B60" s="99" t="s">
        <v>315</v>
      </c>
      <c r="C60" s="98"/>
      <c r="D60" s="98">
        <v>0</v>
      </c>
      <c r="E60" s="98">
        <v>4</v>
      </c>
      <c r="F60" s="98">
        <v>0</v>
      </c>
      <c r="G60" s="129" t="str">
        <f t="shared" si="0"/>
        <v>040</v>
      </c>
      <c r="H60" s="70">
        <v>345290</v>
      </c>
      <c r="I60" s="70">
        <v>1900</v>
      </c>
      <c r="J60" s="70">
        <v>343390</v>
      </c>
      <c r="K60" s="70">
        <v>571011</v>
      </c>
    </row>
    <row r="61" spans="1:11" ht="12.75" customHeight="1">
      <c r="A61" s="98">
        <v>14</v>
      </c>
      <c r="B61" s="99" t="s">
        <v>316</v>
      </c>
      <c r="C61" s="98"/>
      <c r="D61" s="98">
        <v>0</v>
      </c>
      <c r="E61" s="98">
        <v>4</v>
      </c>
      <c r="F61" s="98">
        <v>1</v>
      </c>
      <c r="G61" s="129" t="str">
        <f t="shared" si="0"/>
        <v>041</v>
      </c>
      <c r="H61" s="70">
        <v>0</v>
      </c>
      <c r="I61" s="70">
        <v>0</v>
      </c>
      <c r="J61" s="70">
        <v>0</v>
      </c>
      <c r="K61" s="70">
        <v>0</v>
      </c>
    </row>
    <row r="62" spans="1:11">
      <c r="A62" s="98">
        <v>15</v>
      </c>
      <c r="B62" s="99" t="s">
        <v>317</v>
      </c>
      <c r="C62" s="98"/>
      <c r="D62" s="98">
        <v>0</v>
      </c>
      <c r="E62" s="98">
        <v>4</v>
      </c>
      <c r="F62" s="98">
        <v>2</v>
      </c>
      <c r="G62" s="129" t="str">
        <f t="shared" si="0"/>
        <v>042</v>
      </c>
      <c r="H62" s="70">
        <v>2449810</v>
      </c>
      <c r="I62" s="70">
        <v>0</v>
      </c>
      <c r="J62" s="70">
        <v>2449810</v>
      </c>
      <c r="K62" s="70">
        <v>2543714</v>
      </c>
    </row>
    <row r="63" spans="1:11" ht="27" customHeight="1">
      <c r="A63" s="98"/>
      <c r="B63" s="97" t="s">
        <v>318</v>
      </c>
      <c r="C63" s="98"/>
      <c r="D63" s="98">
        <v>0</v>
      </c>
      <c r="E63" s="98">
        <v>4</v>
      </c>
      <c r="F63" s="98">
        <v>3</v>
      </c>
      <c r="G63" s="129" t="str">
        <f t="shared" si="0"/>
        <v>043</v>
      </c>
      <c r="H63" s="68">
        <v>168345768</v>
      </c>
      <c r="I63" s="68">
        <v>44753522</v>
      </c>
      <c r="J63" s="68">
        <v>123592246</v>
      </c>
      <c r="K63" s="68">
        <v>123278571</v>
      </c>
    </row>
    <row r="64" spans="1:11" ht="12.75" customHeight="1">
      <c r="A64" s="98">
        <v>20</v>
      </c>
      <c r="B64" s="99" t="s">
        <v>319</v>
      </c>
      <c r="C64" s="98" t="s">
        <v>320</v>
      </c>
      <c r="D64" s="98">
        <v>0</v>
      </c>
      <c r="E64" s="98">
        <v>4</v>
      </c>
      <c r="F64" s="98">
        <v>4</v>
      </c>
      <c r="G64" s="129" t="str">
        <f t="shared" si="0"/>
        <v>044</v>
      </c>
      <c r="H64" s="68">
        <v>16037764</v>
      </c>
      <c r="I64" s="68">
        <v>0</v>
      </c>
      <c r="J64" s="68">
        <v>16037764</v>
      </c>
      <c r="K64" s="68">
        <v>3885632</v>
      </c>
    </row>
    <row r="65" spans="1:11">
      <c r="A65" s="100" t="s">
        <v>321</v>
      </c>
      <c r="B65" s="99" t="s">
        <v>322</v>
      </c>
      <c r="C65" s="98"/>
      <c r="D65" s="98">
        <v>0</v>
      </c>
      <c r="E65" s="98">
        <v>4</v>
      </c>
      <c r="F65" s="98">
        <v>5</v>
      </c>
      <c r="G65" s="129" t="str">
        <f t="shared" si="0"/>
        <v>045</v>
      </c>
      <c r="H65" s="70">
        <v>16037764</v>
      </c>
      <c r="I65" s="70">
        <v>0</v>
      </c>
      <c r="J65" s="70">
        <v>16037764</v>
      </c>
      <c r="K65" s="70">
        <v>3885632</v>
      </c>
    </row>
    <row r="66" spans="1:11" ht="12.75" customHeight="1">
      <c r="A66" s="98">
        <v>207</v>
      </c>
      <c r="B66" s="99" t="s">
        <v>323</v>
      </c>
      <c r="C66" s="98"/>
      <c r="D66" s="98">
        <v>0</v>
      </c>
      <c r="E66" s="98">
        <v>4</v>
      </c>
      <c r="F66" s="98">
        <v>6</v>
      </c>
      <c r="G66" s="129" t="str">
        <f t="shared" si="0"/>
        <v>046</v>
      </c>
      <c r="H66" s="70">
        <v>0</v>
      </c>
      <c r="I66" s="70">
        <v>0</v>
      </c>
      <c r="J66" s="70">
        <v>0</v>
      </c>
      <c r="K66" s="70">
        <v>0</v>
      </c>
    </row>
    <row r="67" spans="1:11" ht="12.75" customHeight="1">
      <c r="A67" s="98" t="s">
        <v>324</v>
      </c>
      <c r="B67" s="99" t="s">
        <v>325</v>
      </c>
      <c r="C67" s="98" t="s">
        <v>326</v>
      </c>
      <c r="D67" s="98">
        <v>0</v>
      </c>
      <c r="E67" s="98">
        <v>4</v>
      </c>
      <c r="F67" s="98">
        <v>7</v>
      </c>
      <c r="G67" s="129" t="str">
        <f t="shared" si="0"/>
        <v>047</v>
      </c>
      <c r="H67" s="68">
        <v>146441732</v>
      </c>
      <c r="I67" s="68">
        <v>44703522</v>
      </c>
      <c r="J67" s="68">
        <v>101738210</v>
      </c>
      <c r="K67" s="68">
        <v>114087386</v>
      </c>
    </row>
    <row r="68" spans="1:11" ht="12.75" customHeight="1">
      <c r="A68" s="98">
        <v>210</v>
      </c>
      <c r="B68" s="99" t="s">
        <v>327</v>
      </c>
      <c r="C68" s="98"/>
      <c r="D68" s="98">
        <v>0</v>
      </c>
      <c r="E68" s="98">
        <v>4</v>
      </c>
      <c r="F68" s="98">
        <v>8</v>
      </c>
      <c r="G68" s="129" t="str">
        <f t="shared" si="0"/>
        <v>048</v>
      </c>
      <c r="H68" s="70">
        <v>0</v>
      </c>
      <c r="I68" s="70">
        <v>0</v>
      </c>
      <c r="J68" s="70">
        <v>0</v>
      </c>
      <c r="K68" s="70">
        <v>0</v>
      </c>
    </row>
    <row r="69" spans="1:11" ht="12.75" customHeight="1">
      <c r="A69" s="98">
        <v>211</v>
      </c>
      <c r="B69" s="99" t="s">
        <v>328</v>
      </c>
      <c r="C69" s="98" t="s">
        <v>329</v>
      </c>
      <c r="D69" s="98">
        <v>0</v>
      </c>
      <c r="E69" s="98">
        <v>4</v>
      </c>
      <c r="F69" s="98">
        <v>9</v>
      </c>
      <c r="G69" s="129" t="str">
        <f t="shared" si="0"/>
        <v>049</v>
      </c>
      <c r="H69" s="70">
        <v>34082793</v>
      </c>
      <c r="I69" s="70">
        <v>2280528</v>
      </c>
      <c r="J69" s="70">
        <v>31802265</v>
      </c>
      <c r="K69" s="70">
        <v>29650705</v>
      </c>
    </row>
    <row r="70" spans="1:11" ht="12.75" customHeight="1">
      <c r="A70" s="98">
        <v>212</v>
      </c>
      <c r="B70" s="99" t="s">
        <v>330</v>
      </c>
      <c r="C70" s="98" t="s">
        <v>331</v>
      </c>
      <c r="D70" s="98">
        <v>0</v>
      </c>
      <c r="E70" s="98">
        <v>5</v>
      </c>
      <c r="F70" s="98">
        <v>0</v>
      </c>
      <c r="G70" s="129" t="str">
        <f t="shared" si="0"/>
        <v>050</v>
      </c>
      <c r="H70" s="70">
        <v>77990651</v>
      </c>
      <c r="I70" s="70">
        <v>9242523</v>
      </c>
      <c r="J70" s="70">
        <v>68748128</v>
      </c>
      <c r="K70" s="70">
        <v>83288092</v>
      </c>
    </row>
    <row r="71" spans="1:11" ht="12.75" customHeight="1">
      <c r="A71" s="98">
        <v>22</v>
      </c>
      <c r="B71" s="99" t="s">
        <v>332</v>
      </c>
      <c r="C71" s="98"/>
      <c r="D71" s="98">
        <v>0</v>
      </c>
      <c r="E71" s="98">
        <v>5</v>
      </c>
      <c r="F71" s="98">
        <v>1</v>
      </c>
      <c r="G71" s="129" t="str">
        <f t="shared" si="0"/>
        <v>051</v>
      </c>
      <c r="H71" s="70">
        <v>0</v>
      </c>
      <c r="I71" s="70">
        <v>0</v>
      </c>
      <c r="J71" s="70">
        <v>0</v>
      </c>
      <c r="K71" s="70">
        <v>0</v>
      </c>
    </row>
    <row r="72" spans="1:11" ht="12.75" customHeight="1">
      <c r="A72" s="98">
        <v>23</v>
      </c>
      <c r="B72" s="99" t="s">
        <v>333</v>
      </c>
      <c r="C72" s="98"/>
      <c r="D72" s="98">
        <v>0</v>
      </c>
      <c r="E72" s="98">
        <v>5</v>
      </c>
      <c r="F72" s="98">
        <v>2</v>
      </c>
      <c r="G72" s="129" t="str">
        <f t="shared" si="0"/>
        <v>052</v>
      </c>
      <c r="H72" s="70">
        <v>34368288</v>
      </c>
      <c r="I72" s="70">
        <v>33180471</v>
      </c>
      <c r="J72" s="70">
        <v>1187817</v>
      </c>
      <c r="K72" s="70">
        <v>1148589</v>
      </c>
    </row>
    <row r="73" spans="1:11" ht="12.75" customHeight="1">
      <c r="A73" s="98">
        <v>24</v>
      </c>
      <c r="B73" s="99" t="s">
        <v>334</v>
      </c>
      <c r="C73" s="98" t="s">
        <v>326</v>
      </c>
      <c r="D73" s="98">
        <v>0</v>
      </c>
      <c r="E73" s="98">
        <v>5</v>
      </c>
      <c r="F73" s="98">
        <v>3</v>
      </c>
      <c r="G73" s="129" t="str">
        <f t="shared" si="0"/>
        <v>053</v>
      </c>
      <c r="H73" s="68">
        <v>4323174</v>
      </c>
      <c r="I73" s="68">
        <v>50000</v>
      </c>
      <c r="J73" s="68">
        <v>4273174</v>
      </c>
      <c r="K73" s="68">
        <v>4225006</v>
      </c>
    </row>
    <row r="74" spans="1:11" ht="12.75" customHeight="1">
      <c r="A74" s="98">
        <v>240</v>
      </c>
      <c r="B74" s="99" t="s">
        <v>335</v>
      </c>
      <c r="C74" s="98"/>
      <c r="D74" s="98">
        <v>0</v>
      </c>
      <c r="E74" s="98">
        <v>5</v>
      </c>
      <c r="F74" s="98">
        <v>4</v>
      </c>
      <c r="G74" s="129" t="str">
        <f t="shared" si="0"/>
        <v>054</v>
      </c>
      <c r="H74" s="70">
        <v>0</v>
      </c>
      <c r="I74" s="70">
        <v>0</v>
      </c>
      <c r="J74" s="70">
        <v>0</v>
      </c>
      <c r="K74" s="70">
        <v>0</v>
      </c>
    </row>
    <row r="75" spans="1:11" ht="12.75" customHeight="1">
      <c r="A75" s="98">
        <v>241</v>
      </c>
      <c r="B75" s="99" t="s">
        <v>336</v>
      </c>
      <c r="C75" s="98"/>
      <c r="D75" s="98">
        <v>0</v>
      </c>
      <c r="E75" s="98">
        <v>5</v>
      </c>
      <c r="F75" s="98">
        <v>5</v>
      </c>
      <c r="G75" s="129" t="str">
        <f t="shared" si="0"/>
        <v>055</v>
      </c>
      <c r="H75" s="70">
        <v>4262214</v>
      </c>
      <c r="I75" s="70">
        <v>50000</v>
      </c>
      <c r="J75" s="70">
        <v>4212214</v>
      </c>
      <c r="K75" s="70">
        <v>4145647</v>
      </c>
    </row>
    <row r="76" spans="1:11" ht="12.75" customHeight="1">
      <c r="A76" s="98">
        <v>242</v>
      </c>
      <c r="B76" s="99" t="s">
        <v>337</v>
      </c>
      <c r="C76" s="98"/>
      <c r="D76" s="98">
        <v>0</v>
      </c>
      <c r="E76" s="98">
        <v>5</v>
      </c>
      <c r="F76" s="98">
        <v>6</v>
      </c>
      <c r="G76" s="129" t="str">
        <f t="shared" si="0"/>
        <v>056</v>
      </c>
      <c r="H76" s="70">
        <v>0</v>
      </c>
      <c r="I76" s="70">
        <v>0</v>
      </c>
      <c r="J76" s="70">
        <v>0</v>
      </c>
      <c r="K76" s="70">
        <v>0</v>
      </c>
    </row>
    <row r="77" spans="1:11" ht="12.75" customHeight="1">
      <c r="A77" s="98" t="s">
        <v>338</v>
      </c>
      <c r="B77" s="99" t="s">
        <v>339</v>
      </c>
      <c r="C77" s="98"/>
      <c r="D77" s="98">
        <v>0</v>
      </c>
      <c r="E77" s="98">
        <v>5</v>
      </c>
      <c r="F77" s="98">
        <v>7</v>
      </c>
      <c r="G77" s="129" t="str">
        <f t="shared" si="0"/>
        <v>057</v>
      </c>
      <c r="H77" s="70">
        <v>0</v>
      </c>
      <c r="I77" s="70">
        <v>0</v>
      </c>
      <c r="J77" s="70">
        <v>0</v>
      </c>
      <c r="K77" s="70">
        <v>0</v>
      </c>
    </row>
    <row r="78" spans="1:11" ht="12.75" customHeight="1">
      <c r="A78" s="98">
        <v>245</v>
      </c>
      <c r="B78" s="99" t="s">
        <v>340</v>
      </c>
      <c r="C78" s="98"/>
      <c r="D78" s="98">
        <v>0</v>
      </c>
      <c r="E78" s="98">
        <v>5</v>
      </c>
      <c r="F78" s="98">
        <v>8</v>
      </c>
      <c r="G78" s="129" t="str">
        <f t="shared" si="0"/>
        <v>058</v>
      </c>
      <c r="H78" s="70">
        <v>0</v>
      </c>
      <c r="I78" s="70">
        <v>0</v>
      </c>
      <c r="J78" s="70">
        <v>0</v>
      </c>
      <c r="K78" s="70">
        <v>0</v>
      </c>
    </row>
    <row r="79" spans="1:11" ht="12.75" customHeight="1">
      <c r="A79" s="98">
        <v>246</v>
      </c>
      <c r="B79" s="99" t="s">
        <v>341</v>
      </c>
      <c r="C79" s="98"/>
      <c r="D79" s="98">
        <v>0</v>
      </c>
      <c r="E79" s="98">
        <v>5</v>
      </c>
      <c r="F79" s="98">
        <v>9</v>
      </c>
      <c r="G79" s="129" t="str">
        <f t="shared" si="0"/>
        <v>059</v>
      </c>
      <c r="H79" s="70">
        <v>0</v>
      </c>
      <c r="I79" s="70">
        <v>0</v>
      </c>
      <c r="J79" s="70">
        <v>0</v>
      </c>
      <c r="K79" s="70">
        <v>0</v>
      </c>
    </row>
    <row r="80" spans="1:11" ht="12.75" customHeight="1">
      <c r="A80" s="98">
        <v>248</v>
      </c>
      <c r="B80" s="99" t="s">
        <v>342</v>
      </c>
      <c r="C80" s="98"/>
      <c r="D80" s="98">
        <v>0</v>
      </c>
      <c r="E80" s="98">
        <v>6</v>
      </c>
      <c r="F80" s="98">
        <v>0</v>
      </c>
      <c r="G80" s="129" t="str">
        <f t="shared" si="0"/>
        <v>060</v>
      </c>
      <c r="H80" s="70">
        <v>60960</v>
      </c>
      <c r="I80" s="70">
        <v>0</v>
      </c>
      <c r="J80" s="70">
        <v>60960</v>
      </c>
      <c r="K80" s="70">
        <v>79359</v>
      </c>
    </row>
    <row r="81" spans="1:12" ht="12.75" customHeight="1">
      <c r="A81" s="98">
        <v>27</v>
      </c>
      <c r="B81" s="99" t="s">
        <v>343</v>
      </c>
      <c r="C81" s="98"/>
      <c r="D81" s="98">
        <v>0</v>
      </c>
      <c r="E81" s="98">
        <v>6</v>
      </c>
      <c r="F81" s="98">
        <v>1</v>
      </c>
      <c r="G81" s="129" t="str">
        <f t="shared" si="0"/>
        <v>061</v>
      </c>
      <c r="H81" s="68">
        <v>226396</v>
      </c>
      <c r="I81" s="68">
        <v>0</v>
      </c>
      <c r="J81" s="70">
        <v>226396</v>
      </c>
      <c r="K81" s="70">
        <v>195815</v>
      </c>
    </row>
    <row r="82" spans="1:12" ht="12.75" customHeight="1">
      <c r="A82" s="98" t="s">
        <v>344</v>
      </c>
      <c r="B82" s="99" t="s">
        <v>345</v>
      </c>
      <c r="C82" s="98" t="s">
        <v>304</v>
      </c>
      <c r="D82" s="98">
        <v>0</v>
      </c>
      <c r="E82" s="98">
        <v>6</v>
      </c>
      <c r="F82" s="98">
        <v>2</v>
      </c>
      <c r="G82" s="129" t="str">
        <f t="shared" si="0"/>
        <v>062</v>
      </c>
      <c r="H82" s="68">
        <v>1316702</v>
      </c>
      <c r="I82" s="68">
        <v>0</v>
      </c>
      <c r="J82" s="68">
        <v>1316702</v>
      </c>
      <c r="K82" s="68">
        <v>884732</v>
      </c>
    </row>
    <row r="83" spans="1:12" ht="12.75" customHeight="1">
      <c r="A83" s="98">
        <v>288</v>
      </c>
      <c r="B83" s="97" t="s">
        <v>346</v>
      </c>
      <c r="C83" s="98"/>
      <c r="D83" s="98">
        <v>0</v>
      </c>
      <c r="E83" s="98">
        <v>6</v>
      </c>
      <c r="F83" s="98">
        <v>3</v>
      </c>
      <c r="G83" s="129" t="str">
        <f t="shared" si="0"/>
        <v>063</v>
      </c>
      <c r="H83" s="68">
        <v>744781</v>
      </c>
      <c r="I83" s="68">
        <v>0</v>
      </c>
      <c r="J83" s="68">
        <v>744781</v>
      </c>
      <c r="K83" s="68">
        <v>754655</v>
      </c>
    </row>
    <row r="84" spans="1:12" ht="12.75" customHeight="1">
      <c r="A84" s="98">
        <v>290</v>
      </c>
      <c r="B84" s="97" t="s">
        <v>347</v>
      </c>
      <c r="C84" s="98"/>
      <c r="D84" s="98">
        <v>0</v>
      </c>
      <c r="E84" s="98">
        <v>6</v>
      </c>
      <c r="F84" s="98">
        <v>4</v>
      </c>
      <c r="G84" s="129" t="str">
        <f t="shared" si="0"/>
        <v>064</v>
      </c>
      <c r="H84" s="70">
        <v>0</v>
      </c>
      <c r="I84" s="70">
        <v>0</v>
      </c>
      <c r="J84" s="70">
        <v>0</v>
      </c>
      <c r="K84" s="70">
        <v>0</v>
      </c>
    </row>
    <row r="85" spans="1:12" ht="12.75" customHeight="1">
      <c r="A85" s="98"/>
      <c r="B85" s="97" t="s">
        <v>348</v>
      </c>
      <c r="C85" s="98"/>
      <c r="D85" s="98">
        <v>0</v>
      </c>
      <c r="E85" s="98">
        <v>6</v>
      </c>
      <c r="F85" s="98">
        <v>5</v>
      </c>
      <c r="G85" s="129" t="str">
        <f t="shared" si="0"/>
        <v>065</v>
      </c>
      <c r="H85" s="68">
        <v>535248723</v>
      </c>
      <c r="I85" s="68">
        <v>195692586</v>
      </c>
      <c r="J85" s="68">
        <v>339556137</v>
      </c>
      <c r="K85" s="68">
        <v>340458879</v>
      </c>
    </row>
    <row r="86" spans="1:12" ht="12.75" customHeight="1">
      <c r="A86" s="98">
        <v>88</v>
      </c>
      <c r="B86" s="99" t="s">
        <v>349</v>
      </c>
      <c r="C86" s="98"/>
      <c r="D86" s="98">
        <v>0</v>
      </c>
      <c r="E86" s="98">
        <v>6</v>
      </c>
      <c r="F86" s="98">
        <v>6</v>
      </c>
      <c r="G86" s="129" t="str">
        <f t="shared" ref="G86:G87" si="1">CONCATENATE(D86,E86,F86)</f>
        <v>066</v>
      </c>
      <c r="H86" s="71">
        <v>744700</v>
      </c>
      <c r="I86" s="71">
        <v>0</v>
      </c>
      <c r="J86" s="71">
        <v>744700</v>
      </c>
      <c r="K86" s="71">
        <v>744700</v>
      </c>
    </row>
    <row r="87" spans="1:12" ht="12.75" customHeight="1">
      <c r="A87" s="98"/>
      <c r="B87" s="99" t="s">
        <v>350</v>
      </c>
      <c r="C87" s="98"/>
      <c r="D87" s="98">
        <v>0</v>
      </c>
      <c r="E87" s="98">
        <v>6</v>
      </c>
      <c r="F87" s="98">
        <v>7</v>
      </c>
      <c r="G87" s="129" t="str">
        <f t="shared" si="1"/>
        <v>067</v>
      </c>
      <c r="H87" s="68">
        <v>535993423</v>
      </c>
      <c r="I87" s="68">
        <v>195692586</v>
      </c>
      <c r="J87" s="68">
        <v>340300837</v>
      </c>
      <c r="K87" s="68">
        <v>341203579</v>
      </c>
    </row>
    <row r="88" spans="1:12" ht="12.75" customHeight="1">
      <c r="A88" s="98"/>
      <c r="B88" s="99"/>
      <c r="C88" s="98"/>
      <c r="D88" s="98"/>
      <c r="E88" s="98"/>
      <c r="F88" s="98"/>
      <c r="G88" s="129"/>
      <c r="H88" s="70"/>
      <c r="I88" s="70"/>
      <c r="J88" s="70"/>
      <c r="K88" s="70"/>
    </row>
    <row r="89" spans="1:12" ht="13.5" customHeight="1">
      <c r="A89" s="98"/>
      <c r="B89" s="72" t="s">
        <v>351</v>
      </c>
      <c r="C89" s="98"/>
      <c r="D89" s="143"/>
      <c r="E89" s="143"/>
      <c r="F89" s="143"/>
      <c r="G89" s="128"/>
      <c r="H89" s="209" t="s">
        <v>352</v>
      </c>
      <c r="I89" s="210"/>
      <c r="J89" s="211"/>
      <c r="K89" s="73" t="s">
        <v>353</v>
      </c>
    </row>
    <row r="90" spans="1:12" ht="13.5" customHeight="1">
      <c r="A90" s="74">
        <v>1</v>
      </c>
      <c r="B90" s="74">
        <v>2</v>
      </c>
      <c r="C90" s="74">
        <v>3</v>
      </c>
      <c r="D90" s="212">
        <v>4</v>
      </c>
      <c r="E90" s="213"/>
      <c r="F90" s="214"/>
      <c r="G90" s="133"/>
      <c r="H90" s="209">
        <v>5</v>
      </c>
      <c r="I90" s="215"/>
      <c r="J90" s="216"/>
      <c r="K90" s="73">
        <v>6</v>
      </c>
      <c r="L90" s="103"/>
    </row>
    <row r="91" spans="1:12" ht="26.25">
      <c r="A91" s="98"/>
      <c r="B91" s="72" t="s">
        <v>354</v>
      </c>
      <c r="C91" s="98" t="s">
        <v>355</v>
      </c>
      <c r="D91" s="98">
        <v>1</v>
      </c>
      <c r="E91" s="98">
        <v>0</v>
      </c>
      <c r="F91" s="98">
        <v>1</v>
      </c>
      <c r="G91" s="129" t="str">
        <f t="shared" ref="G91:G154" si="2">CONCATENATE(D91,E91,F91)</f>
        <v>101</v>
      </c>
      <c r="H91" s="202">
        <f>H92-H99+H100+H101+H104+H105-H106+H107-H112-H117</f>
        <v>189819408</v>
      </c>
      <c r="I91" s="203"/>
      <c r="J91" s="204"/>
      <c r="K91" s="75">
        <v>186230960</v>
      </c>
      <c r="L91" s="87"/>
    </row>
    <row r="92" spans="1:12" ht="13.5" customHeight="1">
      <c r="A92" s="98">
        <v>30</v>
      </c>
      <c r="B92" s="72" t="s">
        <v>356</v>
      </c>
      <c r="C92" s="98"/>
      <c r="D92" s="98">
        <v>1</v>
      </c>
      <c r="E92" s="98">
        <v>0</v>
      </c>
      <c r="F92" s="98">
        <v>2</v>
      </c>
      <c r="G92" s="129" t="str">
        <f t="shared" si="2"/>
        <v>102</v>
      </c>
      <c r="H92" s="184">
        <v>90376870</v>
      </c>
      <c r="I92" s="185"/>
      <c r="J92" s="186"/>
      <c r="K92" s="75">
        <v>90376870</v>
      </c>
      <c r="L92" s="87"/>
    </row>
    <row r="93" spans="1:12" ht="12.75" customHeight="1">
      <c r="A93" s="98">
        <v>300</v>
      </c>
      <c r="B93" s="100" t="s">
        <v>357</v>
      </c>
      <c r="C93" s="98"/>
      <c r="D93" s="98">
        <v>1</v>
      </c>
      <c r="E93" s="98">
        <v>0</v>
      </c>
      <c r="F93" s="98">
        <v>3</v>
      </c>
      <c r="G93" s="129" t="str">
        <f t="shared" si="2"/>
        <v>103</v>
      </c>
      <c r="H93" s="199">
        <v>90376870</v>
      </c>
      <c r="I93" s="200"/>
      <c r="J93" s="201"/>
      <c r="K93" s="127">
        <v>90376870</v>
      </c>
      <c r="L93" s="87"/>
    </row>
    <row r="94" spans="1:12" ht="25.5" customHeight="1">
      <c r="A94" s="98">
        <v>302</v>
      </c>
      <c r="B94" s="100" t="s">
        <v>358</v>
      </c>
      <c r="C94" s="98"/>
      <c r="D94" s="98">
        <v>1</v>
      </c>
      <c r="E94" s="98">
        <v>0</v>
      </c>
      <c r="F94" s="98">
        <v>4</v>
      </c>
      <c r="G94" s="129" t="str">
        <f t="shared" si="2"/>
        <v>104</v>
      </c>
      <c r="H94" s="190">
        <v>0</v>
      </c>
      <c r="I94" s="191"/>
      <c r="J94" s="192"/>
      <c r="K94" s="76"/>
      <c r="L94" s="87"/>
    </row>
    <row r="95" spans="1:12" ht="12.75" customHeight="1">
      <c r="A95" s="98">
        <v>303</v>
      </c>
      <c r="B95" s="100" t="s">
        <v>359</v>
      </c>
      <c r="C95" s="98"/>
      <c r="D95" s="98">
        <v>1</v>
      </c>
      <c r="E95" s="98">
        <v>0</v>
      </c>
      <c r="F95" s="98">
        <v>5</v>
      </c>
      <c r="G95" s="129" t="str">
        <f t="shared" si="2"/>
        <v>105</v>
      </c>
      <c r="H95" s="190">
        <v>0</v>
      </c>
      <c r="I95" s="191"/>
      <c r="J95" s="192"/>
      <c r="K95" s="76"/>
      <c r="L95" s="87"/>
    </row>
    <row r="96" spans="1:12" ht="12.75" customHeight="1">
      <c r="A96" s="98">
        <v>304</v>
      </c>
      <c r="B96" s="100" t="s">
        <v>360</v>
      </c>
      <c r="C96" s="98"/>
      <c r="D96" s="98">
        <v>1</v>
      </c>
      <c r="E96" s="98">
        <v>0</v>
      </c>
      <c r="F96" s="98">
        <v>6</v>
      </c>
      <c r="G96" s="129" t="str">
        <f t="shared" si="2"/>
        <v>106</v>
      </c>
      <c r="H96" s="190">
        <v>0</v>
      </c>
      <c r="I96" s="191"/>
      <c r="J96" s="192"/>
      <c r="K96" s="76"/>
      <c r="L96" s="87"/>
    </row>
    <row r="97" spans="1:12" ht="12.75" customHeight="1">
      <c r="A97" s="98">
        <v>305</v>
      </c>
      <c r="B97" s="100" t="s">
        <v>361</v>
      </c>
      <c r="C97" s="98"/>
      <c r="D97" s="98">
        <v>1</v>
      </c>
      <c r="E97" s="98">
        <v>0</v>
      </c>
      <c r="F97" s="98">
        <v>7</v>
      </c>
      <c r="G97" s="129" t="str">
        <f t="shared" si="2"/>
        <v>107</v>
      </c>
      <c r="H97" s="190">
        <v>0</v>
      </c>
      <c r="I97" s="191"/>
      <c r="J97" s="192"/>
      <c r="K97" s="76"/>
      <c r="L97" s="87"/>
    </row>
    <row r="98" spans="1:12" ht="12.75" customHeight="1">
      <c r="A98" s="98">
        <v>309</v>
      </c>
      <c r="B98" s="100" t="s">
        <v>362</v>
      </c>
      <c r="C98" s="98"/>
      <c r="D98" s="98">
        <v>1</v>
      </c>
      <c r="E98" s="98">
        <v>0</v>
      </c>
      <c r="F98" s="98">
        <v>8</v>
      </c>
      <c r="G98" s="129" t="str">
        <f t="shared" si="2"/>
        <v>108</v>
      </c>
      <c r="H98" s="190">
        <v>0</v>
      </c>
      <c r="I98" s="191"/>
      <c r="J98" s="192"/>
      <c r="K98" s="76"/>
      <c r="L98" s="87"/>
    </row>
    <row r="99" spans="1:12" ht="13.5" customHeight="1">
      <c r="A99" s="98">
        <v>31</v>
      </c>
      <c r="B99" s="72" t="s">
        <v>363</v>
      </c>
      <c r="C99" s="98"/>
      <c r="D99" s="98">
        <v>1</v>
      </c>
      <c r="E99" s="98">
        <v>0</v>
      </c>
      <c r="F99" s="98">
        <v>9</v>
      </c>
      <c r="G99" s="129" t="str">
        <f t="shared" si="2"/>
        <v>109</v>
      </c>
      <c r="H99" s="190">
        <v>0</v>
      </c>
      <c r="I99" s="191"/>
      <c r="J99" s="192"/>
      <c r="K99" s="76"/>
      <c r="L99" s="87"/>
    </row>
    <row r="100" spans="1:12" ht="13.5" customHeight="1">
      <c r="A100" s="98">
        <v>320</v>
      </c>
      <c r="B100" s="72" t="s">
        <v>364</v>
      </c>
      <c r="C100" s="98"/>
      <c r="D100" s="98">
        <v>1</v>
      </c>
      <c r="E100" s="98">
        <v>1</v>
      </c>
      <c r="F100" s="98">
        <v>0</v>
      </c>
      <c r="G100" s="129" t="str">
        <f t="shared" si="2"/>
        <v>110</v>
      </c>
      <c r="H100" s="184">
        <v>8565582</v>
      </c>
      <c r="I100" s="185"/>
      <c r="J100" s="186"/>
      <c r="K100" s="75">
        <v>8561079</v>
      </c>
      <c r="L100" s="87"/>
    </row>
    <row r="101" spans="1:12" ht="13.5" customHeight="1">
      <c r="A101" s="98"/>
      <c r="B101" s="72" t="s">
        <v>365</v>
      </c>
      <c r="C101" s="98"/>
      <c r="D101" s="98">
        <v>1</v>
      </c>
      <c r="E101" s="98">
        <v>1</v>
      </c>
      <c r="F101" s="98">
        <v>1</v>
      </c>
      <c r="G101" s="129" t="str">
        <f t="shared" si="2"/>
        <v>111</v>
      </c>
      <c r="H101" s="184">
        <v>45821040</v>
      </c>
      <c r="I101" s="185"/>
      <c r="J101" s="186"/>
      <c r="K101" s="75">
        <v>45821040</v>
      </c>
      <c r="L101" s="87"/>
    </row>
    <row r="102" spans="1:12" ht="12.75" customHeight="1">
      <c r="A102" s="98">
        <v>321</v>
      </c>
      <c r="B102" s="100" t="s">
        <v>366</v>
      </c>
      <c r="C102" s="98"/>
      <c r="D102" s="98">
        <v>1</v>
      </c>
      <c r="E102" s="98">
        <v>1</v>
      </c>
      <c r="F102" s="98">
        <v>2</v>
      </c>
      <c r="G102" s="129" t="str">
        <f t="shared" si="2"/>
        <v>112</v>
      </c>
      <c r="H102" s="190">
        <v>45821040</v>
      </c>
      <c r="I102" s="191"/>
      <c r="J102" s="192"/>
      <c r="K102" s="76">
        <v>45821040</v>
      </c>
      <c r="L102" s="87"/>
    </row>
    <row r="103" spans="1:12" ht="25.5" customHeight="1">
      <c r="A103" s="98">
        <v>322</v>
      </c>
      <c r="B103" s="100" t="s">
        <v>367</v>
      </c>
      <c r="C103" s="98"/>
      <c r="D103" s="98">
        <v>1</v>
      </c>
      <c r="E103" s="98">
        <v>1</v>
      </c>
      <c r="F103" s="98">
        <v>3</v>
      </c>
      <c r="G103" s="129" t="str">
        <f t="shared" si="2"/>
        <v>113</v>
      </c>
      <c r="H103" s="190">
        <v>0</v>
      </c>
      <c r="I103" s="191"/>
      <c r="J103" s="192"/>
      <c r="K103" s="76"/>
      <c r="L103" s="87"/>
    </row>
    <row r="104" spans="1:12" ht="25.5" customHeight="1">
      <c r="A104" s="98" t="s">
        <v>368</v>
      </c>
      <c r="B104" s="72" t="s">
        <v>369</v>
      </c>
      <c r="C104" s="98"/>
      <c r="D104" s="98">
        <v>1</v>
      </c>
      <c r="E104" s="98">
        <v>1</v>
      </c>
      <c r="F104" s="98">
        <v>4</v>
      </c>
      <c r="G104" s="129" t="str">
        <f t="shared" si="2"/>
        <v>114</v>
      </c>
      <c r="H104" s="190">
        <v>0</v>
      </c>
      <c r="I104" s="191"/>
      <c r="J104" s="192"/>
      <c r="K104" s="76"/>
      <c r="L104" s="87"/>
    </row>
    <row r="105" spans="1:12" ht="25.5" customHeight="1">
      <c r="A105" s="98" t="s">
        <v>368</v>
      </c>
      <c r="B105" s="72" t="s">
        <v>370</v>
      </c>
      <c r="C105" s="98"/>
      <c r="D105" s="98">
        <v>1</v>
      </c>
      <c r="E105" s="98">
        <v>1</v>
      </c>
      <c r="F105" s="98">
        <v>5</v>
      </c>
      <c r="G105" s="129" t="str">
        <f t="shared" si="2"/>
        <v>115</v>
      </c>
      <c r="H105" s="190">
        <v>0</v>
      </c>
      <c r="I105" s="191"/>
      <c r="J105" s="192"/>
      <c r="K105" s="76"/>
      <c r="L105" s="87"/>
    </row>
    <row r="106" spans="1:12" ht="25.5" customHeight="1">
      <c r="A106" s="98" t="s">
        <v>368</v>
      </c>
      <c r="B106" s="72" t="s">
        <v>371</v>
      </c>
      <c r="C106" s="98"/>
      <c r="D106" s="98">
        <v>1</v>
      </c>
      <c r="E106" s="98">
        <v>1</v>
      </c>
      <c r="F106" s="98">
        <v>6</v>
      </c>
      <c r="G106" s="129" t="str">
        <f t="shared" si="2"/>
        <v>116</v>
      </c>
      <c r="H106" s="190">
        <v>0</v>
      </c>
      <c r="I106" s="191"/>
      <c r="J106" s="192"/>
      <c r="K106" s="76"/>
      <c r="L106" s="87"/>
    </row>
    <row r="107" spans="1:12" ht="13.5" customHeight="1">
      <c r="A107" s="98">
        <v>34</v>
      </c>
      <c r="B107" s="72" t="s">
        <v>372</v>
      </c>
      <c r="C107" s="98"/>
      <c r="D107" s="98">
        <v>1</v>
      </c>
      <c r="E107" s="98">
        <v>1</v>
      </c>
      <c r="F107" s="98">
        <v>7</v>
      </c>
      <c r="G107" s="129" t="str">
        <f t="shared" si="2"/>
        <v>117</v>
      </c>
      <c r="H107" s="184">
        <f>+H108+H109+H110+H111</f>
        <v>45263432</v>
      </c>
      <c r="I107" s="185"/>
      <c r="J107" s="186"/>
      <c r="K107" s="75">
        <v>41593828</v>
      </c>
      <c r="L107" s="87"/>
    </row>
    <row r="108" spans="1:12" ht="12.75" customHeight="1">
      <c r="A108" s="98">
        <v>340</v>
      </c>
      <c r="B108" s="100" t="s">
        <v>373</v>
      </c>
      <c r="C108" s="98"/>
      <c r="D108" s="98">
        <v>1</v>
      </c>
      <c r="E108" s="98">
        <v>1</v>
      </c>
      <c r="F108" s="98">
        <v>8</v>
      </c>
      <c r="G108" s="129" t="str">
        <f t="shared" si="2"/>
        <v>118</v>
      </c>
      <c r="H108" s="193">
        <v>36342748</v>
      </c>
      <c r="I108" s="194"/>
      <c r="J108" s="195"/>
      <c r="K108" s="76">
        <v>28376626</v>
      </c>
      <c r="L108" s="87"/>
    </row>
    <row r="109" spans="1:12" ht="12.75" customHeight="1">
      <c r="A109" s="98">
        <v>341</v>
      </c>
      <c r="B109" s="100" t="s">
        <v>374</v>
      </c>
      <c r="C109" s="98"/>
      <c r="D109" s="98">
        <v>1</v>
      </c>
      <c r="E109" s="98">
        <v>1</v>
      </c>
      <c r="F109" s="98">
        <v>9</v>
      </c>
      <c r="G109" s="129" t="str">
        <f t="shared" si="2"/>
        <v>119</v>
      </c>
      <c r="H109" s="190">
        <v>8920684</v>
      </c>
      <c r="I109" s="191"/>
      <c r="J109" s="192"/>
      <c r="K109" s="76">
        <v>13217202</v>
      </c>
      <c r="L109" s="87"/>
    </row>
    <row r="110" spans="1:12" ht="25.5" customHeight="1">
      <c r="A110" s="98">
        <v>342</v>
      </c>
      <c r="B110" s="100" t="s">
        <v>375</v>
      </c>
      <c r="C110" s="98"/>
      <c r="D110" s="98">
        <v>1</v>
      </c>
      <c r="E110" s="98">
        <v>2</v>
      </c>
      <c r="F110" s="98">
        <v>0</v>
      </c>
      <c r="G110" s="129" t="str">
        <f t="shared" si="2"/>
        <v>120</v>
      </c>
      <c r="H110" s="190">
        <v>0</v>
      </c>
      <c r="I110" s="191"/>
      <c r="J110" s="192"/>
      <c r="K110" s="76"/>
      <c r="L110" s="87"/>
    </row>
    <row r="111" spans="1:12" ht="25.5" customHeight="1">
      <c r="A111" s="98">
        <v>343</v>
      </c>
      <c r="B111" s="100" t="s">
        <v>376</v>
      </c>
      <c r="C111" s="98"/>
      <c r="D111" s="98">
        <v>1</v>
      </c>
      <c r="E111" s="98">
        <v>2</v>
      </c>
      <c r="F111" s="98">
        <v>1</v>
      </c>
      <c r="G111" s="129" t="str">
        <f t="shared" si="2"/>
        <v>121</v>
      </c>
      <c r="H111" s="190">
        <v>0</v>
      </c>
      <c r="I111" s="191"/>
      <c r="J111" s="192"/>
      <c r="K111" s="76"/>
      <c r="L111" s="87"/>
    </row>
    <row r="112" spans="1:12" ht="27" customHeight="1">
      <c r="A112" s="98">
        <v>35</v>
      </c>
      <c r="B112" s="72" t="s">
        <v>377</v>
      </c>
      <c r="C112" s="98"/>
      <c r="D112" s="98">
        <v>1</v>
      </c>
      <c r="E112" s="98">
        <v>2</v>
      </c>
      <c r="F112" s="98">
        <v>2</v>
      </c>
      <c r="G112" s="129" t="str">
        <f t="shared" si="2"/>
        <v>122</v>
      </c>
      <c r="H112" s="196">
        <v>0</v>
      </c>
      <c r="I112" s="197"/>
      <c r="J112" s="198"/>
      <c r="K112" s="75">
        <v>0</v>
      </c>
      <c r="L112" s="87"/>
    </row>
    <row r="113" spans="1:12" ht="25.5" customHeight="1">
      <c r="A113" s="98">
        <v>350</v>
      </c>
      <c r="B113" s="100" t="s">
        <v>378</v>
      </c>
      <c r="C113" s="98"/>
      <c r="D113" s="98">
        <v>1</v>
      </c>
      <c r="E113" s="98">
        <v>2</v>
      </c>
      <c r="F113" s="98">
        <v>3</v>
      </c>
      <c r="G113" s="129" t="str">
        <f t="shared" si="2"/>
        <v>123</v>
      </c>
      <c r="H113" s="190">
        <v>0</v>
      </c>
      <c r="I113" s="191"/>
      <c r="J113" s="192"/>
      <c r="K113" s="76"/>
      <c r="L113" s="87"/>
    </row>
    <row r="114" spans="1:12" ht="25.5" customHeight="1">
      <c r="A114" s="98">
        <v>351</v>
      </c>
      <c r="B114" s="100" t="s">
        <v>379</v>
      </c>
      <c r="C114" s="98"/>
      <c r="D114" s="98">
        <v>1</v>
      </c>
      <c r="E114" s="98">
        <v>2</v>
      </c>
      <c r="F114" s="98">
        <v>4</v>
      </c>
      <c r="G114" s="129" t="str">
        <f t="shared" si="2"/>
        <v>124</v>
      </c>
      <c r="H114" s="190">
        <v>0</v>
      </c>
      <c r="I114" s="191"/>
      <c r="J114" s="192"/>
      <c r="K114" s="76"/>
      <c r="L114" s="87"/>
    </row>
    <row r="115" spans="1:12" ht="25.5" customHeight="1">
      <c r="A115" s="98">
        <v>352</v>
      </c>
      <c r="B115" s="100" t="s">
        <v>380</v>
      </c>
      <c r="C115" s="98"/>
      <c r="D115" s="98">
        <v>1</v>
      </c>
      <c r="E115" s="98">
        <v>2</v>
      </c>
      <c r="F115" s="98">
        <v>5</v>
      </c>
      <c r="G115" s="129" t="str">
        <f t="shared" si="2"/>
        <v>125</v>
      </c>
      <c r="H115" s="190">
        <v>0</v>
      </c>
      <c r="I115" s="191"/>
      <c r="J115" s="192"/>
      <c r="K115" s="76"/>
      <c r="L115" s="87"/>
    </row>
    <row r="116" spans="1:12" ht="25.5" customHeight="1">
      <c r="A116" s="98">
        <v>353</v>
      </c>
      <c r="B116" s="100" t="s">
        <v>381</v>
      </c>
      <c r="C116" s="98"/>
      <c r="D116" s="98">
        <v>1</v>
      </c>
      <c r="E116" s="98">
        <v>2</v>
      </c>
      <c r="F116" s="98">
        <v>6</v>
      </c>
      <c r="G116" s="129" t="str">
        <f t="shared" si="2"/>
        <v>126</v>
      </c>
      <c r="H116" s="190">
        <v>0</v>
      </c>
      <c r="I116" s="191"/>
      <c r="J116" s="192"/>
      <c r="K116" s="76"/>
      <c r="L116" s="87"/>
    </row>
    <row r="117" spans="1:12" ht="13.5">
      <c r="A117" s="98">
        <v>360</v>
      </c>
      <c r="B117" s="72" t="s">
        <v>382</v>
      </c>
      <c r="C117" s="98"/>
      <c r="D117" s="98">
        <v>1</v>
      </c>
      <c r="E117" s="98">
        <v>2</v>
      </c>
      <c r="F117" s="98">
        <v>7</v>
      </c>
      <c r="G117" s="129" t="str">
        <f t="shared" si="2"/>
        <v>127</v>
      </c>
      <c r="H117" s="184">
        <v>207516</v>
      </c>
      <c r="I117" s="185"/>
      <c r="J117" s="186"/>
      <c r="K117" s="75">
        <v>121857</v>
      </c>
      <c r="L117" s="87"/>
    </row>
    <row r="118" spans="1:12" ht="13.5">
      <c r="A118" s="98" t="s">
        <v>383</v>
      </c>
      <c r="B118" s="72" t="s">
        <v>384</v>
      </c>
      <c r="C118" s="98"/>
      <c r="D118" s="98">
        <v>1</v>
      </c>
      <c r="E118" s="98">
        <v>2</v>
      </c>
      <c r="F118" s="98">
        <v>8</v>
      </c>
      <c r="G118" s="129" t="str">
        <f t="shared" si="2"/>
        <v>128</v>
      </c>
      <c r="H118" s="184">
        <f>+H119+H120</f>
        <v>27706858</v>
      </c>
      <c r="I118" s="185"/>
      <c r="J118" s="186"/>
      <c r="K118" s="75">
        <v>31759669</v>
      </c>
      <c r="L118" s="87"/>
    </row>
    <row r="119" spans="1:12" ht="12.75" customHeight="1">
      <c r="A119" s="98" t="s">
        <v>383</v>
      </c>
      <c r="B119" s="100" t="s">
        <v>385</v>
      </c>
      <c r="C119" s="98"/>
      <c r="D119" s="98">
        <v>1</v>
      </c>
      <c r="E119" s="98">
        <v>2</v>
      </c>
      <c r="F119" s="98">
        <v>9</v>
      </c>
      <c r="G119" s="129" t="str">
        <f t="shared" si="2"/>
        <v>129</v>
      </c>
      <c r="H119" s="190">
        <v>27706858</v>
      </c>
      <c r="I119" s="191"/>
      <c r="J119" s="192"/>
      <c r="K119" s="76">
        <v>31759669</v>
      </c>
      <c r="L119" s="87"/>
    </row>
    <row r="120" spans="1:12" ht="25.5" customHeight="1">
      <c r="A120" s="98" t="s">
        <v>383</v>
      </c>
      <c r="B120" s="100" t="s">
        <v>386</v>
      </c>
      <c r="C120" s="98"/>
      <c r="D120" s="98">
        <v>1</v>
      </c>
      <c r="E120" s="98">
        <v>3</v>
      </c>
      <c r="F120" s="98">
        <v>0</v>
      </c>
      <c r="G120" s="129" t="str">
        <f t="shared" si="2"/>
        <v>130</v>
      </c>
      <c r="H120" s="190">
        <v>0</v>
      </c>
      <c r="I120" s="191"/>
      <c r="J120" s="192"/>
      <c r="K120" s="76"/>
      <c r="L120" s="87"/>
    </row>
    <row r="121" spans="1:12" ht="13.5" customHeight="1">
      <c r="A121" s="98"/>
      <c r="B121" s="72" t="s">
        <v>387</v>
      </c>
      <c r="C121" s="98"/>
      <c r="D121" s="98">
        <v>1</v>
      </c>
      <c r="E121" s="98">
        <v>3</v>
      </c>
      <c r="F121" s="98">
        <v>1</v>
      </c>
      <c r="G121" s="129" t="str">
        <f t="shared" si="2"/>
        <v>131</v>
      </c>
      <c r="H121" s="184">
        <f>+H122+H123+H124+H125+H126+H127+H128</f>
        <v>23948823</v>
      </c>
      <c r="I121" s="185"/>
      <c r="J121" s="186"/>
      <c r="K121" s="75">
        <v>42355069</v>
      </c>
      <c r="L121" s="87"/>
    </row>
    <row r="122" spans="1:12" ht="25.5" customHeight="1">
      <c r="A122" s="98">
        <v>410</v>
      </c>
      <c r="B122" s="100" t="s">
        <v>388</v>
      </c>
      <c r="C122" s="98"/>
      <c r="D122" s="98">
        <v>1</v>
      </c>
      <c r="E122" s="98">
        <v>3</v>
      </c>
      <c r="F122" s="98">
        <v>2</v>
      </c>
      <c r="G122" s="129" t="str">
        <f t="shared" si="2"/>
        <v>132</v>
      </c>
      <c r="H122" s="190">
        <v>0</v>
      </c>
      <c r="I122" s="191"/>
      <c r="J122" s="192"/>
      <c r="K122" s="76"/>
      <c r="L122" s="87"/>
    </row>
    <row r="123" spans="1:12" ht="25.5" customHeight="1">
      <c r="A123" s="98">
        <v>411</v>
      </c>
      <c r="B123" s="100" t="s">
        <v>389</v>
      </c>
      <c r="C123" s="98"/>
      <c r="D123" s="98">
        <v>1</v>
      </c>
      <c r="E123" s="98">
        <v>3</v>
      </c>
      <c r="F123" s="98">
        <v>3</v>
      </c>
      <c r="G123" s="129" t="str">
        <f t="shared" si="2"/>
        <v>133</v>
      </c>
      <c r="H123" s="190">
        <v>0</v>
      </c>
      <c r="I123" s="191"/>
      <c r="J123" s="192"/>
      <c r="K123" s="76"/>
      <c r="L123" s="87"/>
    </row>
    <row r="124" spans="1:12" ht="25.5" customHeight="1">
      <c r="A124" s="98">
        <v>412</v>
      </c>
      <c r="B124" s="100" t="s">
        <v>390</v>
      </c>
      <c r="C124" s="98"/>
      <c r="D124" s="98">
        <v>1</v>
      </c>
      <c r="E124" s="98">
        <v>3</v>
      </c>
      <c r="F124" s="98">
        <v>4</v>
      </c>
      <c r="G124" s="129" t="str">
        <f t="shared" si="2"/>
        <v>134</v>
      </c>
      <c r="H124" s="190">
        <v>0</v>
      </c>
      <c r="I124" s="191"/>
      <c r="J124" s="192"/>
      <c r="K124" s="76"/>
      <c r="L124" s="87"/>
    </row>
    <row r="125" spans="1:12" ht="12.75" customHeight="1">
      <c r="A125" s="98" t="s">
        <v>391</v>
      </c>
      <c r="B125" s="100" t="s">
        <v>392</v>
      </c>
      <c r="C125" s="98" t="s">
        <v>393</v>
      </c>
      <c r="D125" s="98">
        <v>1</v>
      </c>
      <c r="E125" s="98">
        <v>3</v>
      </c>
      <c r="F125" s="98">
        <v>5</v>
      </c>
      <c r="G125" s="129" t="str">
        <f t="shared" si="2"/>
        <v>135</v>
      </c>
      <c r="H125" s="190">
        <v>23282010</v>
      </c>
      <c r="I125" s="191"/>
      <c r="J125" s="192"/>
      <c r="K125" s="76">
        <v>41104354</v>
      </c>
      <c r="L125" s="87"/>
    </row>
    <row r="126" spans="1:12" ht="12.75" customHeight="1">
      <c r="A126" s="98" t="s">
        <v>394</v>
      </c>
      <c r="B126" s="100" t="s">
        <v>395</v>
      </c>
      <c r="C126" s="98"/>
      <c r="D126" s="98">
        <v>1</v>
      </c>
      <c r="E126" s="98">
        <v>3</v>
      </c>
      <c r="F126" s="98">
        <v>6</v>
      </c>
      <c r="G126" s="129" t="str">
        <f t="shared" si="2"/>
        <v>136</v>
      </c>
      <c r="H126" s="190">
        <v>222219</v>
      </c>
      <c r="I126" s="191"/>
      <c r="J126" s="192"/>
      <c r="K126" s="76">
        <v>341487</v>
      </c>
      <c r="L126" s="87"/>
    </row>
    <row r="127" spans="1:12" ht="25.5">
      <c r="A127" s="98">
        <v>417</v>
      </c>
      <c r="B127" s="100" t="s">
        <v>396</v>
      </c>
      <c r="C127" s="98"/>
      <c r="D127" s="98">
        <v>1</v>
      </c>
      <c r="E127" s="98">
        <v>3</v>
      </c>
      <c r="F127" s="98">
        <v>7</v>
      </c>
      <c r="G127" s="129" t="str">
        <f t="shared" si="2"/>
        <v>137</v>
      </c>
      <c r="H127" s="190">
        <v>0</v>
      </c>
      <c r="I127" s="191"/>
      <c r="J127" s="192"/>
      <c r="K127" s="76"/>
      <c r="L127" s="87"/>
    </row>
    <row r="128" spans="1:12">
      <c r="A128" s="98">
        <v>419</v>
      </c>
      <c r="B128" s="100" t="s">
        <v>397</v>
      </c>
      <c r="C128" s="98"/>
      <c r="D128" s="98">
        <v>1</v>
      </c>
      <c r="E128" s="98">
        <v>3</v>
      </c>
      <c r="F128" s="98">
        <v>8</v>
      </c>
      <c r="G128" s="129" t="str">
        <f t="shared" si="2"/>
        <v>138</v>
      </c>
      <c r="H128" s="190">
        <v>444594</v>
      </c>
      <c r="I128" s="191"/>
      <c r="J128" s="192"/>
      <c r="K128" s="76">
        <v>909228</v>
      </c>
      <c r="L128" s="87"/>
    </row>
    <row r="129" spans="1:12" ht="13.5">
      <c r="A129" s="98">
        <v>408</v>
      </c>
      <c r="B129" s="72" t="s">
        <v>398</v>
      </c>
      <c r="C129" s="98"/>
      <c r="D129" s="98">
        <v>1</v>
      </c>
      <c r="E129" s="98">
        <v>3</v>
      </c>
      <c r="F129" s="98">
        <v>9</v>
      </c>
      <c r="G129" s="129" t="str">
        <f t="shared" si="2"/>
        <v>139</v>
      </c>
      <c r="H129" s="190">
        <v>0</v>
      </c>
      <c r="I129" s="191"/>
      <c r="J129" s="192"/>
      <c r="K129" s="76"/>
      <c r="L129" s="87"/>
    </row>
    <row r="130" spans="1:12" ht="26.25">
      <c r="A130" s="98"/>
      <c r="B130" s="72" t="s">
        <v>399</v>
      </c>
      <c r="C130" s="98"/>
      <c r="D130" s="98">
        <v>1</v>
      </c>
      <c r="E130" s="98">
        <v>4</v>
      </c>
      <c r="F130" s="98">
        <v>0</v>
      </c>
      <c r="G130" s="129" t="str">
        <f t="shared" si="2"/>
        <v>140</v>
      </c>
      <c r="H130" s="184">
        <f>+H131+H139+H145+H146+H150+H151+H152+H153</f>
        <v>93321669</v>
      </c>
      <c r="I130" s="185"/>
      <c r="J130" s="186"/>
      <c r="K130" s="75">
        <v>71410767</v>
      </c>
      <c r="L130" s="87"/>
    </row>
    <row r="131" spans="1:12" ht="13.5">
      <c r="A131" s="98">
        <v>42</v>
      </c>
      <c r="B131" s="72" t="s">
        <v>400</v>
      </c>
      <c r="C131" s="98"/>
      <c r="D131" s="98">
        <v>1</v>
      </c>
      <c r="E131" s="98">
        <v>4</v>
      </c>
      <c r="F131" s="98">
        <v>1</v>
      </c>
      <c r="G131" s="129" t="str">
        <f t="shared" si="2"/>
        <v>141</v>
      </c>
      <c r="H131" s="184">
        <f>+H132+H133+H134+H135+H136+H137+H138</f>
        <v>69376545</v>
      </c>
      <c r="I131" s="185"/>
      <c r="J131" s="186"/>
      <c r="K131" s="75">
        <v>45878020</v>
      </c>
      <c r="L131" s="87"/>
    </row>
    <row r="132" spans="1:12" ht="25.5" customHeight="1">
      <c r="A132" s="98">
        <v>420</v>
      </c>
      <c r="B132" s="100" t="s">
        <v>401</v>
      </c>
      <c r="C132" s="98"/>
      <c r="D132" s="98">
        <v>1</v>
      </c>
      <c r="E132" s="98">
        <v>4</v>
      </c>
      <c r="F132" s="98">
        <v>2</v>
      </c>
      <c r="G132" s="129" t="str">
        <f t="shared" si="2"/>
        <v>142</v>
      </c>
      <c r="H132" s="190">
        <v>0</v>
      </c>
      <c r="I132" s="191"/>
      <c r="J132" s="192"/>
      <c r="K132" s="76"/>
      <c r="L132" s="87"/>
    </row>
    <row r="133" spans="1:12">
      <c r="A133" s="98">
        <v>421</v>
      </c>
      <c r="B133" s="100" t="s">
        <v>402</v>
      </c>
      <c r="C133" s="98"/>
      <c r="D133" s="98">
        <v>1</v>
      </c>
      <c r="E133" s="98">
        <v>4</v>
      </c>
      <c r="F133" s="98">
        <v>3</v>
      </c>
      <c r="G133" s="129" t="str">
        <f t="shared" si="2"/>
        <v>143</v>
      </c>
      <c r="H133" s="190">
        <v>0</v>
      </c>
      <c r="I133" s="191"/>
      <c r="J133" s="192"/>
      <c r="K133" s="76"/>
      <c r="L133" s="87"/>
    </row>
    <row r="134" spans="1:12">
      <c r="A134" s="98">
        <v>422</v>
      </c>
      <c r="B134" s="100" t="s">
        <v>403</v>
      </c>
      <c r="C134" s="98" t="s">
        <v>404</v>
      </c>
      <c r="D134" s="98">
        <v>1</v>
      </c>
      <c r="E134" s="98">
        <v>4</v>
      </c>
      <c r="F134" s="98">
        <v>4</v>
      </c>
      <c r="G134" s="129" t="str">
        <f t="shared" si="2"/>
        <v>144</v>
      </c>
      <c r="H134" s="190">
        <v>59626868</v>
      </c>
      <c r="I134" s="191"/>
      <c r="J134" s="192"/>
      <c r="K134" s="76">
        <v>44681544</v>
      </c>
      <c r="L134" s="87"/>
    </row>
    <row r="135" spans="1:12">
      <c r="A135" s="98">
        <v>423</v>
      </c>
      <c r="B135" s="100" t="s">
        <v>405</v>
      </c>
      <c r="C135" s="98"/>
      <c r="D135" s="98">
        <v>1</v>
      </c>
      <c r="E135" s="98">
        <v>4</v>
      </c>
      <c r="F135" s="98">
        <v>5</v>
      </c>
      <c r="G135" s="129" t="str">
        <f t="shared" si="2"/>
        <v>145</v>
      </c>
      <c r="H135" s="190">
        <v>0</v>
      </c>
      <c r="I135" s="191"/>
      <c r="J135" s="192"/>
      <c r="K135" s="76"/>
      <c r="L135" s="87"/>
    </row>
    <row r="136" spans="1:12">
      <c r="A136" s="98" t="s">
        <v>406</v>
      </c>
      <c r="B136" s="100" t="s">
        <v>407</v>
      </c>
      <c r="C136" s="98" t="s">
        <v>408</v>
      </c>
      <c r="D136" s="98">
        <v>1</v>
      </c>
      <c r="E136" s="98">
        <v>4</v>
      </c>
      <c r="F136" s="98">
        <v>6</v>
      </c>
      <c r="G136" s="129" t="str">
        <f t="shared" si="2"/>
        <v>146</v>
      </c>
      <c r="H136" s="190">
        <v>9747323</v>
      </c>
      <c r="I136" s="191"/>
      <c r="J136" s="192"/>
      <c r="K136" s="76">
        <v>1190910</v>
      </c>
      <c r="L136" s="87"/>
    </row>
    <row r="137" spans="1:12" ht="25.5">
      <c r="A137" s="98">
        <v>427</v>
      </c>
      <c r="B137" s="100" t="s">
        <v>409</v>
      </c>
      <c r="C137" s="98"/>
      <c r="D137" s="98">
        <v>1</v>
      </c>
      <c r="E137" s="98">
        <v>4</v>
      </c>
      <c r="F137" s="98">
        <v>7</v>
      </c>
      <c r="G137" s="129" t="str">
        <f t="shared" si="2"/>
        <v>147</v>
      </c>
      <c r="H137" s="190">
        <v>0</v>
      </c>
      <c r="I137" s="191"/>
      <c r="J137" s="192"/>
      <c r="K137" s="76"/>
      <c r="L137" s="87"/>
    </row>
    <row r="138" spans="1:12">
      <c r="A138" s="98">
        <v>429</v>
      </c>
      <c r="B138" s="100" t="s">
        <v>410</v>
      </c>
      <c r="C138" s="98"/>
      <c r="D138" s="98">
        <v>1</v>
      </c>
      <c r="E138" s="98">
        <v>4</v>
      </c>
      <c r="F138" s="98">
        <v>8</v>
      </c>
      <c r="G138" s="129" t="str">
        <f t="shared" si="2"/>
        <v>148</v>
      </c>
      <c r="H138" s="190">
        <v>2354</v>
      </c>
      <c r="I138" s="191"/>
      <c r="J138" s="192"/>
      <c r="K138" s="76">
        <v>5566</v>
      </c>
      <c r="L138" s="87"/>
    </row>
    <row r="139" spans="1:12" ht="13.5">
      <c r="A139" s="98">
        <v>43</v>
      </c>
      <c r="B139" s="72" t="s">
        <v>411</v>
      </c>
      <c r="C139" s="98"/>
      <c r="D139" s="98">
        <v>1</v>
      </c>
      <c r="E139" s="98">
        <v>4</v>
      </c>
      <c r="F139" s="98">
        <v>9</v>
      </c>
      <c r="G139" s="129" t="str">
        <f t="shared" si="2"/>
        <v>149</v>
      </c>
      <c r="H139" s="184">
        <f>+H140+H141+H142+H143</f>
        <v>9278579</v>
      </c>
      <c r="I139" s="185"/>
      <c r="J139" s="186"/>
      <c r="K139" s="75">
        <v>9752469</v>
      </c>
      <c r="L139" s="87"/>
    </row>
    <row r="140" spans="1:12">
      <c r="A140" s="98">
        <v>430</v>
      </c>
      <c r="B140" s="100" t="s">
        <v>412</v>
      </c>
      <c r="C140" s="98"/>
      <c r="D140" s="98">
        <v>1</v>
      </c>
      <c r="E140" s="98">
        <v>5</v>
      </c>
      <c r="F140" s="98">
        <v>0</v>
      </c>
      <c r="G140" s="129" t="str">
        <f t="shared" si="2"/>
        <v>150</v>
      </c>
      <c r="H140" s="190">
        <v>0</v>
      </c>
      <c r="I140" s="191"/>
      <c r="J140" s="192"/>
      <c r="K140" s="76"/>
      <c r="L140" s="87"/>
    </row>
    <row r="141" spans="1:12">
      <c r="A141" s="98">
        <v>431</v>
      </c>
      <c r="B141" s="100" t="s">
        <v>413</v>
      </c>
      <c r="C141" s="98"/>
      <c r="D141" s="98">
        <v>1</v>
      </c>
      <c r="E141" s="98">
        <v>5</v>
      </c>
      <c r="F141" s="98">
        <v>1</v>
      </c>
      <c r="G141" s="129" t="str">
        <f t="shared" si="2"/>
        <v>151</v>
      </c>
      <c r="H141" s="190">
        <v>0</v>
      </c>
      <c r="I141" s="191"/>
      <c r="J141" s="192"/>
      <c r="K141" s="76"/>
      <c r="L141" s="87"/>
    </row>
    <row r="142" spans="1:12" ht="12.75" customHeight="1">
      <c r="A142" s="98">
        <v>432</v>
      </c>
      <c r="B142" s="100" t="s">
        <v>414</v>
      </c>
      <c r="C142" s="98"/>
      <c r="D142" s="98">
        <v>1</v>
      </c>
      <c r="E142" s="98">
        <v>5</v>
      </c>
      <c r="F142" s="98">
        <v>2</v>
      </c>
      <c r="G142" s="129" t="str">
        <f t="shared" si="2"/>
        <v>152</v>
      </c>
      <c r="H142" s="190">
        <v>3924921</v>
      </c>
      <c r="I142" s="191"/>
      <c r="J142" s="192"/>
      <c r="K142" s="76">
        <v>3122455</v>
      </c>
      <c r="L142" s="87"/>
    </row>
    <row r="143" spans="1:12" ht="12.75" customHeight="1">
      <c r="A143" s="98">
        <v>433</v>
      </c>
      <c r="B143" s="100" t="s">
        <v>415</v>
      </c>
      <c r="C143" s="98" t="s">
        <v>416</v>
      </c>
      <c r="D143" s="98">
        <v>1</v>
      </c>
      <c r="E143" s="98">
        <v>5</v>
      </c>
      <c r="F143" s="98">
        <v>3</v>
      </c>
      <c r="G143" s="129" t="str">
        <f t="shared" si="2"/>
        <v>153</v>
      </c>
      <c r="H143" s="190">
        <v>5353658</v>
      </c>
      <c r="I143" s="191"/>
      <c r="J143" s="192"/>
      <c r="K143" s="76">
        <v>6630014</v>
      </c>
      <c r="L143" s="87"/>
    </row>
    <row r="144" spans="1:12" ht="12.75" customHeight="1">
      <c r="A144" s="98">
        <v>439</v>
      </c>
      <c r="B144" s="100" t="s">
        <v>417</v>
      </c>
      <c r="C144" s="98"/>
      <c r="D144" s="98">
        <v>1</v>
      </c>
      <c r="E144" s="98">
        <v>5</v>
      </c>
      <c r="F144" s="98">
        <v>4</v>
      </c>
      <c r="G144" s="129" t="str">
        <f t="shared" si="2"/>
        <v>154</v>
      </c>
      <c r="H144" s="190">
        <v>0</v>
      </c>
      <c r="I144" s="191"/>
      <c r="J144" s="192"/>
      <c r="K144" s="76"/>
      <c r="L144" s="87"/>
    </row>
    <row r="145" spans="1:12" ht="13.5" customHeight="1">
      <c r="A145" s="98">
        <v>44</v>
      </c>
      <c r="B145" s="72" t="s">
        <v>418</v>
      </c>
      <c r="C145" s="98"/>
      <c r="D145" s="98">
        <v>1</v>
      </c>
      <c r="E145" s="98">
        <v>5</v>
      </c>
      <c r="F145" s="98">
        <v>5</v>
      </c>
      <c r="G145" s="129" t="str">
        <f t="shared" si="2"/>
        <v>155</v>
      </c>
      <c r="H145" s="190">
        <v>0</v>
      </c>
      <c r="I145" s="191"/>
      <c r="J145" s="192"/>
      <c r="K145" s="76"/>
      <c r="L145" s="87"/>
    </row>
    <row r="146" spans="1:12" ht="27">
      <c r="A146" s="98">
        <v>45</v>
      </c>
      <c r="B146" s="72" t="s">
        <v>419</v>
      </c>
      <c r="C146" s="98"/>
      <c r="D146" s="98">
        <v>1</v>
      </c>
      <c r="E146" s="98">
        <v>5</v>
      </c>
      <c r="F146" s="98">
        <v>6</v>
      </c>
      <c r="G146" s="129" t="str">
        <f t="shared" si="2"/>
        <v>156</v>
      </c>
      <c r="H146" s="184">
        <f>+H147+H148+H149</f>
        <v>4888708</v>
      </c>
      <c r="I146" s="185"/>
      <c r="J146" s="186"/>
      <c r="K146" s="75">
        <v>4736876</v>
      </c>
      <c r="L146" s="87"/>
    </row>
    <row r="147" spans="1:12" ht="12.75" customHeight="1">
      <c r="A147" s="98" t="s">
        <v>420</v>
      </c>
      <c r="B147" s="100" t="s">
        <v>421</v>
      </c>
      <c r="C147" s="98"/>
      <c r="D147" s="98">
        <v>1</v>
      </c>
      <c r="E147" s="98">
        <v>5</v>
      </c>
      <c r="F147" s="98">
        <v>7</v>
      </c>
      <c r="G147" s="129" t="str">
        <f t="shared" si="2"/>
        <v>157</v>
      </c>
      <c r="H147" s="190">
        <v>3039050</v>
      </c>
      <c r="I147" s="191"/>
      <c r="J147" s="192"/>
      <c r="K147" s="76">
        <v>3379267</v>
      </c>
      <c r="L147" s="87"/>
    </row>
    <row r="148" spans="1:12" ht="25.5">
      <c r="A148" s="98" t="s">
        <v>422</v>
      </c>
      <c r="B148" s="100" t="s">
        <v>423</v>
      </c>
      <c r="C148" s="98"/>
      <c r="D148" s="98">
        <v>1</v>
      </c>
      <c r="E148" s="98">
        <v>5</v>
      </c>
      <c r="F148" s="98">
        <v>8</v>
      </c>
      <c r="G148" s="129" t="str">
        <f t="shared" si="2"/>
        <v>158</v>
      </c>
      <c r="H148" s="190">
        <v>0</v>
      </c>
      <c r="I148" s="191"/>
      <c r="J148" s="192"/>
      <c r="K148" s="76"/>
      <c r="L148" s="87"/>
    </row>
    <row r="149" spans="1:12">
      <c r="A149" s="98" t="s">
        <v>424</v>
      </c>
      <c r="B149" s="100" t="s">
        <v>425</v>
      </c>
      <c r="C149" s="98"/>
      <c r="D149" s="98">
        <v>1</v>
      </c>
      <c r="E149" s="98">
        <v>5</v>
      </c>
      <c r="F149" s="98">
        <v>9</v>
      </c>
      <c r="G149" s="129" t="str">
        <f t="shared" si="2"/>
        <v>159</v>
      </c>
      <c r="H149" s="190">
        <v>1849658</v>
      </c>
      <c r="I149" s="191"/>
      <c r="J149" s="192"/>
      <c r="K149" s="76">
        <v>1357609</v>
      </c>
      <c r="L149" s="87"/>
    </row>
    <row r="150" spans="1:12" ht="13.5">
      <c r="A150" s="98">
        <v>46</v>
      </c>
      <c r="B150" s="72" t="s">
        <v>426</v>
      </c>
      <c r="C150" s="98"/>
      <c r="D150" s="98">
        <v>1</v>
      </c>
      <c r="E150" s="98">
        <v>6</v>
      </c>
      <c r="F150" s="98">
        <v>0</v>
      </c>
      <c r="G150" s="129" t="str">
        <f t="shared" si="2"/>
        <v>160</v>
      </c>
      <c r="H150" s="184">
        <v>8188722</v>
      </c>
      <c r="I150" s="185"/>
      <c r="J150" s="186"/>
      <c r="K150" s="75">
        <v>8777577</v>
      </c>
      <c r="L150" s="87"/>
    </row>
    <row r="151" spans="1:12" ht="13.5">
      <c r="A151" s="98">
        <v>47</v>
      </c>
      <c r="B151" s="72" t="s">
        <v>427</v>
      </c>
      <c r="C151" s="98"/>
      <c r="D151" s="98">
        <v>1</v>
      </c>
      <c r="E151" s="98">
        <v>6</v>
      </c>
      <c r="F151" s="98">
        <v>1</v>
      </c>
      <c r="G151" s="129" t="str">
        <f t="shared" si="2"/>
        <v>161</v>
      </c>
      <c r="H151" s="184">
        <v>968808</v>
      </c>
      <c r="I151" s="185"/>
      <c r="J151" s="186"/>
      <c r="K151" s="75">
        <v>715819</v>
      </c>
      <c r="L151" s="87"/>
    </row>
    <row r="152" spans="1:12" ht="13.5">
      <c r="A152" s="98" t="s">
        <v>428</v>
      </c>
      <c r="B152" s="72" t="s">
        <v>429</v>
      </c>
      <c r="C152" s="98"/>
      <c r="D152" s="98">
        <v>1</v>
      </c>
      <c r="E152" s="98">
        <v>6</v>
      </c>
      <c r="F152" s="98">
        <v>2</v>
      </c>
      <c r="G152" s="129" t="str">
        <f t="shared" si="2"/>
        <v>162</v>
      </c>
      <c r="H152" s="184">
        <v>616354</v>
      </c>
      <c r="I152" s="185"/>
      <c r="J152" s="186"/>
      <c r="K152" s="75">
        <v>536691</v>
      </c>
      <c r="L152" s="87"/>
    </row>
    <row r="153" spans="1:12" ht="13.5">
      <c r="A153" s="98">
        <v>481</v>
      </c>
      <c r="B153" s="72" t="s">
        <v>430</v>
      </c>
      <c r="C153" s="98"/>
      <c r="D153" s="98">
        <v>1</v>
      </c>
      <c r="E153" s="98">
        <v>6</v>
      </c>
      <c r="F153" s="98">
        <v>3</v>
      </c>
      <c r="G153" s="129" t="str">
        <f t="shared" si="2"/>
        <v>163</v>
      </c>
      <c r="H153" s="184">
        <v>3953</v>
      </c>
      <c r="I153" s="185"/>
      <c r="J153" s="186"/>
      <c r="K153" s="75">
        <v>1013315</v>
      </c>
      <c r="L153" s="87"/>
    </row>
    <row r="154" spans="1:12" ht="13.5">
      <c r="A154" s="98" t="s">
        <v>431</v>
      </c>
      <c r="B154" s="72" t="s">
        <v>432</v>
      </c>
      <c r="C154" s="98"/>
      <c r="D154" s="98">
        <v>1</v>
      </c>
      <c r="E154" s="98">
        <v>6</v>
      </c>
      <c r="F154" s="98">
        <v>4</v>
      </c>
      <c r="G154" s="129" t="str">
        <f t="shared" si="2"/>
        <v>164</v>
      </c>
      <c r="H154" s="184">
        <v>4759379</v>
      </c>
      <c r="I154" s="185"/>
      <c r="J154" s="186"/>
      <c r="K154" s="75">
        <v>8702414</v>
      </c>
      <c r="L154" s="87"/>
    </row>
    <row r="155" spans="1:12" ht="13.5">
      <c r="A155" s="98">
        <v>495</v>
      </c>
      <c r="B155" s="72" t="s">
        <v>433</v>
      </c>
      <c r="C155" s="98"/>
      <c r="D155" s="98">
        <v>1</v>
      </c>
      <c r="E155" s="98">
        <v>6</v>
      </c>
      <c r="F155" s="98">
        <v>5</v>
      </c>
      <c r="G155" s="129" t="str">
        <f t="shared" ref="G155:G159" si="3">CONCATENATE(D155,E155,F155)</f>
        <v>165</v>
      </c>
      <c r="H155" s="184">
        <v>0</v>
      </c>
      <c r="I155" s="185"/>
      <c r="J155" s="186"/>
      <c r="K155" s="76"/>
      <c r="L155" s="87"/>
    </row>
    <row r="156" spans="1:12" ht="26.25">
      <c r="A156" s="98"/>
      <c r="B156" s="72" t="s">
        <v>434</v>
      </c>
      <c r="C156" s="98"/>
      <c r="D156" s="98">
        <v>1</v>
      </c>
      <c r="E156" s="98">
        <v>6</v>
      </c>
      <c r="F156" s="98">
        <v>6</v>
      </c>
      <c r="G156" s="129" t="str">
        <f t="shared" si="3"/>
        <v>166</v>
      </c>
      <c r="H156" s="184">
        <f>+H91+H118+H121+H129+H130+H154+H155</f>
        <v>339556137</v>
      </c>
      <c r="I156" s="185"/>
      <c r="J156" s="186"/>
      <c r="K156" s="75">
        <v>340458879</v>
      </c>
      <c r="L156" s="87"/>
    </row>
    <row r="157" spans="1:12">
      <c r="A157" s="98">
        <v>89</v>
      </c>
      <c r="B157" s="100" t="s">
        <v>435</v>
      </c>
      <c r="C157" s="98"/>
      <c r="D157" s="98">
        <v>1</v>
      </c>
      <c r="E157" s="98">
        <v>6</v>
      </c>
      <c r="F157" s="98">
        <v>7</v>
      </c>
      <c r="G157" s="129" t="str">
        <f t="shared" si="3"/>
        <v>167</v>
      </c>
      <c r="H157" s="187">
        <v>744700</v>
      </c>
      <c r="I157" s="188"/>
      <c r="J157" s="189"/>
      <c r="K157" s="76">
        <v>744700</v>
      </c>
      <c r="L157" s="87"/>
    </row>
    <row r="158" spans="1:12" ht="13.5">
      <c r="A158" s="98"/>
      <c r="B158" s="100" t="s">
        <v>436</v>
      </c>
      <c r="C158" s="98"/>
      <c r="D158" s="98">
        <v>1</v>
      </c>
      <c r="E158" s="98">
        <v>6</v>
      </c>
      <c r="F158" s="98">
        <v>8</v>
      </c>
      <c r="G158" s="129" t="str">
        <f t="shared" si="3"/>
        <v>168</v>
      </c>
      <c r="H158" s="184">
        <f>+H156+H157</f>
        <v>340300837</v>
      </c>
      <c r="I158" s="185"/>
      <c r="J158" s="186"/>
      <c r="K158" s="75">
        <v>341203579</v>
      </c>
      <c r="L158" s="87"/>
    </row>
    <row r="159" spans="1:12">
      <c r="G159" s="129" t="str">
        <f t="shared" si="3"/>
        <v/>
      </c>
      <c r="H159" s="103"/>
      <c r="J159" s="103"/>
    </row>
    <row r="160" spans="1:12">
      <c r="J160" s="103"/>
    </row>
    <row r="161" spans="2:11">
      <c r="B161" s="135" t="s">
        <v>222</v>
      </c>
      <c r="C161" s="135"/>
      <c r="E161" s="44"/>
      <c r="F161" s="44"/>
      <c r="G161" s="44"/>
      <c r="H161" s="44"/>
      <c r="I161" s="44"/>
      <c r="J161" s="87"/>
      <c r="K161" s="60" t="s">
        <v>223</v>
      </c>
    </row>
    <row r="162" spans="2:11">
      <c r="B162" s="135" t="s">
        <v>651</v>
      </c>
      <c r="C162" s="135"/>
      <c r="E162" s="44"/>
      <c r="F162" s="44"/>
      <c r="G162" s="44"/>
      <c r="H162" s="44"/>
      <c r="I162" s="44"/>
      <c r="J162" s="101" t="s">
        <v>224</v>
      </c>
      <c r="K162" s="60" t="s">
        <v>48</v>
      </c>
    </row>
    <row r="167" spans="2:11">
      <c r="J167" s="103"/>
    </row>
  </sheetData>
  <mergeCells count="97">
    <mergeCell ref="I8:J8"/>
    <mergeCell ref="B3:K3"/>
    <mergeCell ref="B4:K4"/>
    <mergeCell ref="B5:K5"/>
    <mergeCell ref="B6:K6"/>
    <mergeCell ref="B7:K7"/>
    <mergeCell ref="I9:J9"/>
    <mergeCell ref="A11:K11"/>
    <mergeCell ref="A12:K12"/>
    <mergeCell ref="A14:A18"/>
    <mergeCell ref="B14:B18"/>
    <mergeCell ref="C14:C18"/>
    <mergeCell ref="D14:F14"/>
    <mergeCell ref="H14:J14"/>
    <mergeCell ref="D15:F15"/>
    <mergeCell ref="H15:J15"/>
    <mergeCell ref="H91:J91"/>
    <mergeCell ref="D16:F16"/>
    <mergeCell ref="H16:J16"/>
    <mergeCell ref="D17:F17"/>
    <mergeCell ref="H17:J17"/>
    <mergeCell ref="D18:F18"/>
    <mergeCell ref="D19:F19"/>
    <mergeCell ref="D20:F20"/>
    <mergeCell ref="D89:F89"/>
    <mergeCell ref="H89:J89"/>
    <mergeCell ref="D90:F90"/>
    <mergeCell ref="H90:J90"/>
    <mergeCell ref="H103:J103"/>
    <mergeCell ref="H92:J92"/>
    <mergeCell ref="H93:J93"/>
    <mergeCell ref="H94:J94"/>
    <mergeCell ref="H95:J95"/>
    <mergeCell ref="H96:J96"/>
    <mergeCell ref="H97:J97"/>
    <mergeCell ref="H98:J98"/>
    <mergeCell ref="H99:J99"/>
    <mergeCell ref="H100:J100"/>
    <mergeCell ref="H101:J101"/>
    <mergeCell ref="H102:J102"/>
    <mergeCell ref="H115:J115"/>
    <mergeCell ref="H104:J104"/>
    <mergeCell ref="H105:J105"/>
    <mergeCell ref="H106:J106"/>
    <mergeCell ref="H107:J107"/>
    <mergeCell ref="H108:J108"/>
    <mergeCell ref="H109:J109"/>
    <mergeCell ref="H110:J110"/>
    <mergeCell ref="H111:J111"/>
    <mergeCell ref="H112:J112"/>
    <mergeCell ref="H113:J113"/>
    <mergeCell ref="H114:J114"/>
    <mergeCell ref="H127:J127"/>
    <mergeCell ref="H116:J116"/>
    <mergeCell ref="H117:J117"/>
    <mergeCell ref="H118:J118"/>
    <mergeCell ref="H119:J119"/>
    <mergeCell ref="H120:J120"/>
    <mergeCell ref="H121:J121"/>
    <mergeCell ref="H122:J122"/>
    <mergeCell ref="H123:J123"/>
    <mergeCell ref="H124:J124"/>
    <mergeCell ref="H125:J125"/>
    <mergeCell ref="H126:J126"/>
    <mergeCell ref="H139:J139"/>
    <mergeCell ref="H128:J128"/>
    <mergeCell ref="H129:J129"/>
    <mergeCell ref="H130:J130"/>
    <mergeCell ref="H131:J131"/>
    <mergeCell ref="H132:J132"/>
    <mergeCell ref="H133:J133"/>
    <mergeCell ref="H134:J134"/>
    <mergeCell ref="H135:J135"/>
    <mergeCell ref="H136:J136"/>
    <mergeCell ref="H137:J137"/>
    <mergeCell ref="H138:J138"/>
    <mergeCell ref="H151:J151"/>
    <mergeCell ref="H140:J140"/>
    <mergeCell ref="H141:J141"/>
    <mergeCell ref="H142:J142"/>
    <mergeCell ref="H143:J143"/>
    <mergeCell ref="H144:J144"/>
    <mergeCell ref="H145:J145"/>
    <mergeCell ref="H146:J146"/>
    <mergeCell ref="H147:J147"/>
    <mergeCell ref="H148:J148"/>
    <mergeCell ref="H149:J149"/>
    <mergeCell ref="H150:J150"/>
    <mergeCell ref="H158:J158"/>
    <mergeCell ref="B161:C161"/>
    <mergeCell ref="B162:C162"/>
    <mergeCell ref="H152:J152"/>
    <mergeCell ref="H153:J153"/>
    <mergeCell ref="H154:J154"/>
    <mergeCell ref="H155:J155"/>
    <mergeCell ref="H156:J156"/>
    <mergeCell ref="H157:J157"/>
  </mergeCells>
  <printOptions horizontalCentered="1"/>
  <pageMargins left="0.7" right="0.7" top="0.75" bottom="0.75" header="0.3" footer="0.3"/>
  <pageSetup paperSize="9" scale="80" orientation="landscape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82"/>
  <sheetViews>
    <sheetView topLeftCell="B47" zoomScaleNormal="100" zoomScaleSheetLayoutView="100" workbookViewId="0">
      <selection activeCell="H23" sqref="H23:I79"/>
    </sheetView>
  </sheetViews>
  <sheetFormatPr defaultRowHeight="12.75"/>
  <cols>
    <col min="1" max="1" width="17.5703125" style="37" customWidth="1"/>
    <col min="2" max="2" width="44.7109375" style="37" customWidth="1"/>
    <col min="3" max="3" width="8.42578125" style="37" customWidth="1"/>
    <col min="4" max="4" width="5.7109375" style="37" customWidth="1"/>
    <col min="5" max="5" width="2.5703125" style="37" customWidth="1"/>
    <col min="6" max="6" width="7.42578125" style="37" customWidth="1"/>
    <col min="7" max="7" width="2.85546875" style="37" customWidth="1"/>
    <col min="8" max="8" width="12.7109375" style="37" customWidth="1"/>
    <col min="9" max="9" width="16" style="37" customWidth="1"/>
    <col min="10" max="195" width="9.140625" style="37"/>
    <col min="196" max="196" width="17.5703125" style="37" customWidth="1"/>
    <col min="197" max="197" width="44.7109375" style="37" customWidth="1"/>
    <col min="198" max="198" width="8.42578125" style="37" customWidth="1"/>
    <col min="199" max="199" width="5.7109375" style="37" customWidth="1"/>
    <col min="200" max="200" width="2.5703125" style="37" customWidth="1"/>
    <col min="201" max="201" width="7.42578125" style="37" customWidth="1"/>
    <col min="202" max="202" width="2.85546875" style="37" customWidth="1"/>
    <col min="203" max="203" width="12.7109375" style="37" customWidth="1"/>
    <col min="204" max="204" width="16" style="37" customWidth="1"/>
    <col min="205" max="451" width="9.140625" style="37"/>
    <col min="452" max="452" width="17.5703125" style="37" customWidth="1"/>
    <col min="453" max="453" width="44.7109375" style="37" customWidth="1"/>
    <col min="454" max="454" width="8.42578125" style="37" customWidth="1"/>
    <col min="455" max="455" width="5.7109375" style="37" customWidth="1"/>
    <col min="456" max="456" width="2.5703125" style="37" customWidth="1"/>
    <col min="457" max="457" width="7.42578125" style="37" customWidth="1"/>
    <col min="458" max="458" width="2.85546875" style="37" customWidth="1"/>
    <col min="459" max="459" width="12.7109375" style="37" customWidth="1"/>
    <col min="460" max="460" width="16" style="37" customWidth="1"/>
    <col min="461" max="707" width="9.140625" style="37"/>
    <col min="708" max="708" width="17.5703125" style="37" customWidth="1"/>
    <col min="709" max="709" width="44.7109375" style="37" customWidth="1"/>
    <col min="710" max="710" width="8.42578125" style="37" customWidth="1"/>
    <col min="711" max="711" width="5.7109375" style="37" customWidth="1"/>
    <col min="712" max="712" width="2.5703125" style="37" customWidth="1"/>
    <col min="713" max="713" width="7.42578125" style="37" customWidth="1"/>
    <col min="714" max="714" width="2.85546875" style="37" customWidth="1"/>
    <col min="715" max="715" width="12.7109375" style="37" customWidth="1"/>
    <col min="716" max="716" width="16" style="37" customWidth="1"/>
    <col min="717" max="963" width="9.140625" style="37"/>
    <col min="964" max="964" width="17.5703125" style="37" customWidth="1"/>
    <col min="965" max="965" width="44.7109375" style="37" customWidth="1"/>
    <col min="966" max="966" width="8.42578125" style="37" customWidth="1"/>
    <col min="967" max="967" width="5.7109375" style="37" customWidth="1"/>
    <col min="968" max="968" width="2.5703125" style="37" customWidth="1"/>
    <col min="969" max="969" width="7.42578125" style="37" customWidth="1"/>
    <col min="970" max="970" width="2.85546875" style="37" customWidth="1"/>
    <col min="971" max="971" width="12.7109375" style="37" customWidth="1"/>
    <col min="972" max="972" width="16" style="37" customWidth="1"/>
    <col min="973" max="1219" width="9.140625" style="37"/>
    <col min="1220" max="1220" width="17.5703125" style="37" customWidth="1"/>
    <col min="1221" max="1221" width="44.7109375" style="37" customWidth="1"/>
    <col min="1222" max="1222" width="8.42578125" style="37" customWidth="1"/>
    <col min="1223" max="1223" width="5.7109375" style="37" customWidth="1"/>
    <col min="1224" max="1224" width="2.5703125" style="37" customWidth="1"/>
    <col min="1225" max="1225" width="7.42578125" style="37" customWidth="1"/>
    <col min="1226" max="1226" width="2.85546875" style="37" customWidth="1"/>
    <col min="1227" max="1227" width="12.7109375" style="37" customWidth="1"/>
    <col min="1228" max="1228" width="16" style="37" customWidth="1"/>
    <col min="1229" max="1475" width="9.140625" style="37"/>
    <col min="1476" max="1476" width="17.5703125" style="37" customWidth="1"/>
    <col min="1477" max="1477" width="44.7109375" style="37" customWidth="1"/>
    <col min="1478" max="1478" width="8.42578125" style="37" customWidth="1"/>
    <col min="1479" max="1479" width="5.7109375" style="37" customWidth="1"/>
    <col min="1480" max="1480" width="2.5703125" style="37" customWidth="1"/>
    <col min="1481" max="1481" width="7.42578125" style="37" customWidth="1"/>
    <col min="1482" max="1482" width="2.85546875" style="37" customWidth="1"/>
    <col min="1483" max="1483" width="12.7109375" style="37" customWidth="1"/>
    <col min="1484" max="1484" width="16" style="37" customWidth="1"/>
    <col min="1485" max="1731" width="9.140625" style="37"/>
    <col min="1732" max="1732" width="17.5703125" style="37" customWidth="1"/>
    <col min="1733" max="1733" width="44.7109375" style="37" customWidth="1"/>
    <col min="1734" max="1734" width="8.42578125" style="37" customWidth="1"/>
    <col min="1735" max="1735" width="5.7109375" style="37" customWidth="1"/>
    <col min="1736" max="1736" width="2.5703125" style="37" customWidth="1"/>
    <col min="1737" max="1737" width="7.42578125" style="37" customWidth="1"/>
    <col min="1738" max="1738" width="2.85546875" style="37" customWidth="1"/>
    <col min="1739" max="1739" width="12.7109375" style="37" customWidth="1"/>
    <col min="1740" max="1740" width="16" style="37" customWidth="1"/>
    <col min="1741" max="1987" width="9.140625" style="37"/>
    <col min="1988" max="1988" width="17.5703125" style="37" customWidth="1"/>
    <col min="1989" max="1989" width="44.7109375" style="37" customWidth="1"/>
    <col min="1990" max="1990" width="8.42578125" style="37" customWidth="1"/>
    <col min="1991" max="1991" width="5.7109375" style="37" customWidth="1"/>
    <col min="1992" max="1992" width="2.5703125" style="37" customWidth="1"/>
    <col min="1993" max="1993" width="7.42578125" style="37" customWidth="1"/>
    <col min="1994" max="1994" width="2.85546875" style="37" customWidth="1"/>
    <col min="1995" max="1995" width="12.7109375" style="37" customWidth="1"/>
    <col min="1996" max="1996" width="16" style="37" customWidth="1"/>
    <col min="1997" max="2243" width="9.140625" style="37"/>
    <col min="2244" max="2244" width="17.5703125" style="37" customWidth="1"/>
    <col min="2245" max="2245" width="44.7109375" style="37" customWidth="1"/>
    <col min="2246" max="2246" width="8.42578125" style="37" customWidth="1"/>
    <col min="2247" max="2247" width="5.7109375" style="37" customWidth="1"/>
    <col min="2248" max="2248" width="2.5703125" style="37" customWidth="1"/>
    <col min="2249" max="2249" width="7.42578125" style="37" customWidth="1"/>
    <col min="2250" max="2250" width="2.85546875" style="37" customWidth="1"/>
    <col min="2251" max="2251" width="12.7109375" style="37" customWidth="1"/>
    <col min="2252" max="2252" width="16" style="37" customWidth="1"/>
    <col min="2253" max="2499" width="9.140625" style="37"/>
    <col min="2500" max="2500" width="17.5703125" style="37" customWidth="1"/>
    <col min="2501" max="2501" width="44.7109375" style="37" customWidth="1"/>
    <col min="2502" max="2502" width="8.42578125" style="37" customWidth="1"/>
    <col min="2503" max="2503" width="5.7109375" style="37" customWidth="1"/>
    <col min="2504" max="2504" width="2.5703125" style="37" customWidth="1"/>
    <col min="2505" max="2505" width="7.42578125" style="37" customWidth="1"/>
    <col min="2506" max="2506" width="2.85546875" style="37" customWidth="1"/>
    <col min="2507" max="2507" width="12.7109375" style="37" customWidth="1"/>
    <col min="2508" max="2508" width="16" style="37" customWidth="1"/>
    <col min="2509" max="2755" width="9.140625" style="37"/>
    <col min="2756" max="2756" width="17.5703125" style="37" customWidth="1"/>
    <col min="2757" max="2757" width="44.7109375" style="37" customWidth="1"/>
    <col min="2758" max="2758" width="8.42578125" style="37" customWidth="1"/>
    <col min="2759" max="2759" width="5.7109375" style="37" customWidth="1"/>
    <col min="2760" max="2760" width="2.5703125" style="37" customWidth="1"/>
    <col min="2761" max="2761" width="7.42578125" style="37" customWidth="1"/>
    <col min="2762" max="2762" width="2.85546875" style="37" customWidth="1"/>
    <col min="2763" max="2763" width="12.7109375" style="37" customWidth="1"/>
    <col min="2764" max="2764" width="16" style="37" customWidth="1"/>
    <col min="2765" max="3011" width="9.140625" style="37"/>
    <col min="3012" max="3012" width="17.5703125" style="37" customWidth="1"/>
    <col min="3013" max="3013" width="44.7109375" style="37" customWidth="1"/>
    <col min="3014" max="3014" width="8.42578125" style="37" customWidth="1"/>
    <col min="3015" max="3015" width="5.7109375" style="37" customWidth="1"/>
    <col min="3016" max="3016" width="2.5703125" style="37" customWidth="1"/>
    <col min="3017" max="3017" width="7.42578125" style="37" customWidth="1"/>
    <col min="3018" max="3018" width="2.85546875" style="37" customWidth="1"/>
    <col min="3019" max="3019" width="12.7109375" style="37" customWidth="1"/>
    <col min="3020" max="3020" width="16" style="37" customWidth="1"/>
    <col min="3021" max="3267" width="9.140625" style="37"/>
    <col min="3268" max="3268" width="17.5703125" style="37" customWidth="1"/>
    <col min="3269" max="3269" width="44.7109375" style="37" customWidth="1"/>
    <col min="3270" max="3270" width="8.42578125" style="37" customWidth="1"/>
    <col min="3271" max="3271" width="5.7109375" style="37" customWidth="1"/>
    <col min="3272" max="3272" width="2.5703125" style="37" customWidth="1"/>
    <col min="3273" max="3273" width="7.42578125" style="37" customWidth="1"/>
    <col min="3274" max="3274" width="2.85546875" style="37" customWidth="1"/>
    <col min="3275" max="3275" width="12.7109375" style="37" customWidth="1"/>
    <col min="3276" max="3276" width="16" style="37" customWidth="1"/>
    <col min="3277" max="3523" width="9.140625" style="37"/>
    <col min="3524" max="3524" width="17.5703125" style="37" customWidth="1"/>
    <col min="3525" max="3525" width="44.7109375" style="37" customWidth="1"/>
    <col min="3526" max="3526" width="8.42578125" style="37" customWidth="1"/>
    <col min="3527" max="3527" width="5.7109375" style="37" customWidth="1"/>
    <col min="3528" max="3528" width="2.5703125" style="37" customWidth="1"/>
    <col min="3529" max="3529" width="7.42578125" style="37" customWidth="1"/>
    <col min="3530" max="3530" width="2.85546875" style="37" customWidth="1"/>
    <col min="3531" max="3531" width="12.7109375" style="37" customWidth="1"/>
    <col min="3532" max="3532" width="16" style="37" customWidth="1"/>
    <col min="3533" max="3779" width="9.140625" style="37"/>
    <col min="3780" max="3780" width="17.5703125" style="37" customWidth="1"/>
    <col min="3781" max="3781" width="44.7109375" style="37" customWidth="1"/>
    <col min="3782" max="3782" width="8.42578125" style="37" customWidth="1"/>
    <col min="3783" max="3783" width="5.7109375" style="37" customWidth="1"/>
    <col min="3784" max="3784" width="2.5703125" style="37" customWidth="1"/>
    <col min="3785" max="3785" width="7.42578125" style="37" customWidth="1"/>
    <col min="3786" max="3786" width="2.85546875" style="37" customWidth="1"/>
    <col min="3787" max="3787" width="12.7109375" style="37" customWidth="1"/>
    <col min="3788" max="3788" width="16" style="37" customWidth="1"/>
    <col min="3789" max="4035" width="9.140625" style="37"/>
    <col min="4036" max="4036" width="17.5703125" style="37" customWidth="1"/>
    <col min="4037" max="4037" width="44.7109375" style="37" customWidth="1"/>
    <col min="4038" max="4038" width="8.42578125" style="37" customWidth="1"/>
    <col min="4039" max="4039" width="5.7109375" style="37" customWidth="1"/>
    <col min="4040" max="4040" width="2.5703125" style="37" customWidth="1"/>
    <col min="4041" max="4041" width="7.42578125" style="37" customWidth="1"/>
    <col min="4042" max="4042" width="2.85546875" style="37" customWidth="1"/>
    <col min="4043" max="4043" width="12.7109375" style="37" customWidth="1"/>
    <col min="4044" max="4044" width="16" style="37" customWidth="1"/>
    <col min="4045" max="4291" width="9.140625" style="37"/>
    <col min="4292" max="4292" width="17.5703125" style="37" customWidth="1"/>
    <col min="4293" max="4293" width="44.7109375" style="37" customWidth="1"/>
    <col min="4294" max="4294" width="8.42578125" style="37" customWidth="1"/>
    <col min="4295" max="4295" width="5.7109375" style="37" customWidth="1"/>
    <col min="4296" max="4296" width="2.5703125" style="37" customWidth="1"/>
    <col min="4297" max="4297" width="7.42578125" style="37" customWidth="1"/>
    <col min="4298" max="4298" width="2.85546875" style="37" customWidth="1"/>
    <col min="4299" max="4299" width="12.7109375" style="37" customWidth="1"/>
    <col min="4300" max="4300" width="16" style="37" customWidth="1"/>
    <col min="4301" max="4547" width="9.140625" style="37"/>
    <col min="4548" max="4548" width="17.5703125" style="37" customWidth="1"/>
    <col min="4549" max="4549" width="44.7109375" style="37" customWidth="1"/>
    <col min="4550" max="4550" width="8.42578125" style="37" customWidth="1"/>
    <col min="4551" max="4551" width="5.7109375" style="37" customWidth="1"/>
    <col min="4552" max="4552" width="2.5703125" style="37" customWidth="1"/>
    <col min="4553" max="4553" width="7.42578125" style="37" customWidth="1"/>
    <col min="4554" max="4554" width="2.85546875" style="37" customWidth="1"/>
    <col min="4555" max="4555" width="12.7109375" style="37" customWidth="1"/>
    <col min="4556" max="4556" width="16" style="37" customWidth="1"/>
    <col min="4557" max="4803" width="9.140625" style="37"/>
    <col min="4804" max="4804" width="17.5703125" style="37" customWidth="1"/>
    <col min="4805" max="4805" width="44.7109375" style="37" customWidth="1"/>
    <col min="4806" max="4806" width="8.42578125" style="37" customWidth="1"/>
    <col min="4807" max="4807" width="5.7109375" style="37" customWidth="1"/>
    <col min="4808" max="4808" width="2.5703125" style="37" customWidth="1"/>
    <col min="4809" max="4809" width="7.42578125" style="37" customWidth="1"/>
    <col min="4810" max="4810" width="2.85546875" style="37" customWidth="1"/>
    <col min="4811" max="4811" width="12.7109375" style="37" customWidth="1"/>
    <col min="4812" max="4812" width="16" style="37" customWidth="1"/>
    <col min="4813" max="5059" width="9.140625" style="37"/>
    <col min="5060" max="5060" width="17.5703125" style="37" customWidth="1"/>
    <col min="5061" max="5061" width="44.7109375" style="37" customWidth="1"/>
    <col min="5062" max="5062" width="8.42578125" style="37" customWidth="1"/>
    <col min="5063" max="5063" width="5.7109375" style="37" customWidth="1"/>
    <col min="5064" max="5064" width="2.5703125" style="37" customWidth="1"/>
    <col min="5065" max="5065" width="7.42578125" style="37" customWidth="1"/>
    <col min="5066" max="5066" width="2.85546875" style="37" customWidth="1"/>
    <col min="5067" max="5067" width="12.7109375" style="37" customWidth="1"/>
    <col min="5068" max="5068" width="16" style="37" customWidth="1"/>
    <col min="5069" max="5315" width="9.140625" style="37"/>
    <col min="5316" max="5316" width="17.5703125" style="37" customWidth="1"/>
    <col min="5317" max="5317" width="44.7109375" style="37" customWidth="1"/>
    <col min="5318" max="5318" width="8.42578125" style="37" customWidth="1"/>
    <col min="5319" max="5319" width="5.7109375" style="37" customWidth="1"/>
    <col min="5320" max="5320" width="2.5703125" style="37" customWidth="1"/>
    <col min="5321" max="5321" width="7.42578125" style="37" customWidth="1"/>
    <col min="5322" max="5322" width="2.85546875" style="37" customWidth="1"/>
    <col min="5323" max="5323" width="12.7109375" style="37" customWidth="1"/>
    <col min="5324" max="5324" width="16" style="37" customWidth="1"/>
    <col min="5325" max="5571" width="9.140625" style="37"/>
    <col min="5572" max="5572" width="17.5703125" style="37" customWidth="1"/>
    <col min="5573" max="5573" width="44.7109375" style="37" customWidth="1"/>
    <col min="5574" max="5574" width="8.42578125" style="37" customWidth="1"/>
    <col min="5575" max="5575" width="5.7109375" style="37" customWidth="1"/>
    <col min="5576" max="5576" width="2.5703125" style="37" customWidth="1"/>
    <col min="5577" max="5577" width="7.42578125" style="37" customWidth="1"/>
    <col min="5578" max="5578" width="2.85546875" style="37" customWidth="1"/>
    <col min="5579" max="5579" width="12.7109375" style="37" customWidth="1"/>
    <col min="5580" max="5580" width="16" style="37" customWidth="1"/>
    <col min="5581" max="5827" width="9.140625" style="37"/>
    <col min="5828" max="5828" width="17.5703125" style="37" customWidth="1"/>
    <col min="5829" max="5829" width="44.7109375" style="37" customWidth="1"/>
    <col min="5830" max="5830" width="8.42578125" style="37" customWidth="1"/>
    <col min="5831" max="5831" width="5.7109375" style="37" customWidth="1"/>
    <col min="5832" max="5832" width="2.5703125" style="37" customWidth="1"/>
    <col min="5833" max="5833" width="7.42578125" style="37" customWidth="1"/>
    <col min="5834" max="5834" width="2.85546875" style="37" customWidth="1"/>
    <col min="5835" max="5835" width="12.7109375" style="37" customWidth="1"/>
    <col min="5836" max="5836" width="16" style="37" customWidth="1"/>
    <col min="5837" max="6083" width="9.140625" style="37"/>
    <col min="6084" max="6084" width="17.5703125" style="37" customWidth="1"/>
    <col min="6085" max="6085" width="44.7109375" style="37" customWidth="1"/>
    <col min="6086" max="6086" width="8.42578125" style="37" customWidth="1"/>
    <col min="6087" max="6087" width="5.7109375" style="37" customWidth="1"/>
    <col min="6088" max="6088" width="2.5703125" style="37" customWidth="1"/>
    <col min="6089" max="6089" width="7.42578125" style="37" customWidth="1"/>
    <col min="6090" max="6090" width="2.85546875" style="37" customWidth="1"/>
    <col min="6091" max="6091" width="12.7109375" style="37" customWidth="1"/>
    <col min="6092" max="6092" width="16" style="37" customWidth="1"/>
    <col min="6093" max="6339" width="9.140625" style="37"/>
    <col min="6340" max="6340" width="17.5703125" style="37" customWidth="1"/>
    <col min="6341" max="6341" width="44.7109375" style="37" customWidth="1"/>
    <col min="6342" max="6342" width="8.42578125" style="37" customWidth="1"/>
    <col min="6343" max="6343" width="5.7109375" style="37" customWidth="1"/>
    <col min="6344" max="6344" width="2.5703125" style="37" customWidth="1"/>
    <col min="6345" max="6345" width="7.42578125" style="37" customWidth="1"/>
    <col min="6346" max="6346" width="2.85546875" style="37" customWidth="1"/>
    <col min="6347" max="6347" width="12.7109375" style="37" customWidth="1"/>
    <col min="6348" max="6348" width="16" style="37" customWidth="1"/>
    <col min="6349" max="6595" width="9.140625" style="37"/>
    <col min="6596" max="6596" width="17.5703125" style="37" customWidth="1"/>
    <col min="6597" max="6597" width="44.7109375" style="37" customWidth="1"/>
    <col min="6598" max="6598" width="8.42578125" style="37" customWidth="1"/>
    <col min="6599" max="6599" width="5.7109375" style="37" customWidth="1"/>
    <col min="6600" max="6600" width="2.5703125" style="37" customWidth="1"/>
    <col min="6601" max="6601" width="7.42578125" style="37" customWidth="1"/>
    <col min="6602" max="6602" width="2.85546875" style="37" customWidth="1"/>
    <col min="6603" max="6603" width="12.7109375" style="37" customWidth="1"/>
    <col min="6604" max="6604" width="16" style="37" customWidth="1"/>
    <col min="6605" max="6851" width="9.140625" style="37"/>
    <col min="6852" max="6852" width="17.5703125" style="37" customWidth="1"/>
    <col min="6853" max="6853" width="44.7109375" style="37" customWidth="1"/>
    <col min="6854" max="6854" width="8.42578125" style="37" customWidth="1"/>
    <col min="6855" max="6855" width="5.7109375" style="37" customWidth="1"/>
    <col min="6856" max="6856" width="2.5703125" style="37" customWidth="1"/>
    <col min="6857" max="6857" width="7.42578125" style="37" customWidth="1"/>
    <col min="6858" max="6858" width="2.85546875" style="37" customWidth="1"/>
    <col min="6859" max="6859" width="12.7109375" style="37" customWidth="1"/>
    <col min="6860" max="6860" width="16" style="37" customWidth="1"/>
    <col min="6861" max="7107" width="9.140625" style="37"/>
    <col min="7108" max="7108" width="17.5703125" style="37" customWidth="1"/>
    <col min="7109" max="7109" width="44.7109375" style="37" customWidth="1"/>
    <col min="7110" max="7110" width="8.42578125" style="37" customWidth="1"/>
    <col min="7111" max="7111" width="5.7109375" style="37" customWidth="1"/>
    <col min="7112" max="7112" width="2.5703125" style="37" customWidth="1"/>
    <col min="7113" max="7113" width="7.42578125" style="37" customWidth="1"/>
    <col min="7114" max="7114" width="2.85546875" style="37" customWidth="1"/>
    <col min="7115" max="7115" width="12.7109375" style="37" customWidth="1"/>
    <col min="7116" max="7116" width="16" style="37" customWidth="1"/>
    <col min="7117" max="7363" width="9.140625" style="37"/>
    <col min="7364" max="7364" width="17.5703125" style="37" customWidth="1"/>
    <col min="7365" max="7365" width="44.7109375" style="37" customWidth="1"/>
    <col min="7366" max="7366" width="8.42578125" style="37" customWidth="1"/>
    <col min="7367" max="7367" width="5.7109375" style="37" customWidth="1"/>
    <col min="7368" max="7368" width="2.5703125" style="37" customWidth="1"/>
    <col min="7369" max="7369" width="7.42578125" style="37" customWidth="1"/>
    <col min="7370" max="7370" width="2.85546875" style="37" customWidth="1"/>
    <col min="7371" max="7371" width="12.7109375" style="37" customWidth="1"/>
    <col min="7372" max="7372" width="16" style="37" customWidth="1"/>
    <col min="7373" max="7619" width="9.140625" style="37"/>
    <col min="7620" max="7620" width="17.5703125" style="37" customWidth="1"/>
    <col min="7621" max="7621" width="44.7109375" style="37" customWidth="1"/>
    <col min="7622" max="7622" width="8.42578125" style="37" customWidth="1"/>
    <col min="7623" max="7623" width="5.7109375" style="37" customWidth="1"/>
    <col min="7624" max="7624" width="2.5703125" style="37" customWidth="1"/>
    <col min="7625" max="7625" width="7.42578125" style="37" customWidth="1"/>
    <col min="7626" max="7626" width="2.85546875" style="37" customWidth="1"/>
    <col min="7627" max="7627" width="12.7109375" style="37" customWidth="1"/>
    <col min="7628" max="7628" width="16" style="37" customWidth="1"/>
    <col min="7629" max="7875" width="9.140625" style="37"/>
    <col min="7876" max="7876" width="17.5703125" style="37" customWidth="1"/>
    <col min="7877" max="7877" width="44.7109375" style="37" customWidth="1"/>
    <col min="7878" max="7878" width="8.42578125" style="37" customWidth="1"/>
    <col min="7879" max="7879" width="5.7109375" style="37" customWidth="1"/>
    <col min="7880" max="7880" width="2.5703125" style="37" customWidth="1"/>
    <col min="7881" max="7881" width="7.42578125" style="37" customWidth="1"/>
    <col min="7882" max="7882" width="2.85546875" style="37" customWidth="1"/>
    <col min="7883" max="7883" width="12.7109375" style="37" customWidth="1"/>
    <col min="7884" max="7884" width="16" style="37" customWidth="1"/>
    <col min="7885" max="8131" width="9.140625" style="37"/>
    <col min="8132" max="8132" width="17.5703125" style="37" customWidth="1"/>
    <col min="8133" max="8133" width="44.7109375" style="37" customWidth="1"/>
    <col min="8134" max="8134" width="8.42578125" style="37" customWidth="1"/>
    <col min="8135" max="8135" width="5.7109375" style="37" customWidth="1"/>
    <col min="8136" max="8136" width="2.5703125" style="37" customWidth="1"/>
    <col min="8137" max="8137" width="7.42578125" style="37" customWidth="1"/>
    <col min="8138" max="8138" width="2.85546875" style="37" customWidth="1"/>
    <col min="8139" max="8139" width="12.7109375" style="37" customWidth="1"/>
    <col min="8140" max="8140" width="16" style="37" customWidth="1"/>
    <col min="8141" max="8387" width="9.140625" style="37"/>
    <col min="8388" max="8388" width="17.5703125" style="37" customWidth="1"/>
    <col min="8389" max="8389" width="44.7109375" style="37" customWidth="1"/>
    <col min="8390" max="8390" width="8.42578125" style="37" customWidth="1"/>
    <col min="8391" max="8391" width="5.7109375" style="37" customWidth="1"/>
    <col min="8392" max="8392" width="2.5703125" style="37" customWidth="1"/>
    <col min="8393" max="8393" width="7.42578125" style="37" customWidth="1"/>
    <col min="8394" max="8394" width="2.85546875" style="37" customWidth="1"/>
    <col min="8395" max="8395" width="12.7109375" style="37" customWidth="1"/>
    <col min="8396" max="8396" width="16" style="37" customWidth="1"/>
    <col min="8397" max="8643" width="9.140625" style="37"/>
    <col min="8644" max="8644" width="17.5703125" style="37" customWidth="1"/>
    <col min="8645" max="8645" width="44.7109375" style="37" customWidth="1"/>
    <col min="8646" max="8646" width="8.42578125" style="37" customWidth="1"/>
    <col min="8647" max="8647" width="5.7109375" style="37" customWidth="1"/>
    <col min="8648" max="8648" width="2.5703125" style="37" customWidth="1"/>
    <col min="8649" max="8649" width="7.42578125" style="37" customWidth="1"/>
    <col min="8650" max="8650" width="2.85546875" style="37" customWidth="1"/>
    <col min="8651" max="8651" width="12.7109375" style="37" customWidth="1"/>
    <col min="8652" max="8652" width="16" style="37" customWidth="1"/>
    <col min="8653" max="8899" width="9.140625" style="37"/>
    <col min="8900" max="8900" width="17.5703125" style="37" customWidth="1"/>
    <col min="8901" max="8901" width="44.7109375" style="37" customWidth="1"/>
    <col min="8902" max="8902" width="8.42578125" style="37" customWidth="1"/>
    <col min="8903" max="8903" width="5.7109375" style="37" customWidth="1"/>
    <col min="8904" max="8904" width="2.5703125" style="37" customWidth="1"/>
    <col min="8905" max="8905" width="7.42578125" style="37" customWidth="1"/>
    <col min="8906" max="8906" width="2.85546875" style="37" customWidth="1"/>
    <col min="8907" max="8907" width="12.7109375" style="37" customWidth="1"/>
    <col min="8908" max="8908" width="16" style="37" customWidth="1"/>
    <col min="8909" max="9155" width="9.140625" style="37"/>
    <col min="9156" max="9156" width="17.5703125" style="37" customWidth="1"/>
    <col min="9157" max="9157" width="44.7109375" style="37" customWidth="1"/>
    <col min="9158" max="9158" width="8.42578125" style="37" customWidth="1"/>
    <col min="9159" max="9159" width="5.7109375" style="37" customWidth="1"/>
    <col min="9160" max="9160" width="2.5703125" style="37" customWidth="1"/>
    <col min="9161" max="9161" width="7.42578125" style="37" customWidth="1"/>
    <col min="9162" max="9162" width="2.85546875" style="37" customWidth="1"/>
    <col min="9163" max="9163" width="12.7109375" style="37" customWidth="1"/>
    <col min="9164" max="9164" width="16" style="37" customWidth="1"/>
    <col min="9165" max="9411" width="9.140625" style="37"/>
    <col min="9412" max="9412" width="17.5703125" style="37" customWidth="1"/>
    <col min="9413" max="9413" width="44.7109375" style="37" customWidth="1"/>
    <col min="9414" max="9414" width="8.42578125" style="37" customWidth="1"/>
    <col min="9415" max="9415" width="5.7109375" style="37" customWidth="1"/>
    <col min="9416" max="9416" width="2.5703125" style="37" customWidth="1"/>
    <col min="9417" max="9417" width="7.42578125" style="37" customWidth="1"/>
    <col min="9418" max="9418" width="2.85546875" style="37" customWidth="1"/>
    <col min="9419" max="9419" width="12.7109375" style="37" customWidth="1"/>
    <col min="9420" max="9420" width="16" style="37" customWidth="1"/>
    <col min="9421" max="9667" width="9.140625" style="37"/>
    <col min="9668" max="9668" width="17.5703125" style="37" customWidth="1"/>
    <col min="9669" max="9669" width="44.7109375" style="37" customWidth="1"/>
    <col min="9670" max="9670" width="8.42578125" style="37" customWidth="1"/>
    <col min="9671" max="9671" width="5.7109375" style="37" customWidth="1"/>
    <col min="9672" max="9672" width="2.5703125" style="37" customWidth="1"/>
    <col min="9673" max="9673" width="7.42578125" style="37" customWidth="1"/>
    <col min="9674" max="9674" width="2.85546875" style="37" customWidth="1"/>
    <col min="9675" max="9675" width="12.7109375" style="37" customWidth="1"/>
    <col min="9676" max="9676" width="16" style="37" customWidth="1"/>
    <col min="9677" max="9923" width="9.140625" style="37"/>
    <col min="9924" max="9924" width="17.5703125" style="37" customWidth="1"/>
    <col min="9925" max="9925" width="44.7109375" style="37" customWidth="1"/>
    <col min="9926" max="9926" width="8.42578125" style="37" customWidth="1"/>
    <col min="9927" max="9927" width="5.7109375" style="37" customWidth="1"/>
    <col min="9928" max="9928" width="2.5703125" style="37" customWidth="1"/>
    <col min="9929" max="9929" width="7.42578125" style="37" customWidth="1"/>
    <col min="9930" max="9930" width="2.85546875" style="37" customWidth="1"/>
    <col min="9931" max="9931" width="12.7109375" style="37" customWidth="1"/>
    <col min="9932" max="9932" width="16" style="37" customWidth="1"/>
    <col min="9933" max="10179" width="9.140625" style="37"/>
    <col min="10180" max="10180" width="17.5703125" style="37" customWidth="1"/>
    <col min="10181" max="10181" width="44.7109375" style="37" customWidth="1"/>
    <col min="10182" max="10182" width="8.42578125" style="37" customWidth="1"/>
    <col min="10183" max="10183" width="5.7109375" style="37" customWidth="1"/>
    <col min="10184" max="10184" width="2.5703125" style="37" customWidth="1"/>
    <col min="10185" max="10185" width="7.42578125" style="37" customWidth="1"/>
    <col min="10186" max="10186" width="2.85546875" style="37" customWidth="1"/>
    <col min="10187" max="10187" width="12.7109375" style="37" customWidth="1"/>
    <col min="10188" max="10188" width="16" style="37" customWidth="1"/>
    <col min="10189" max="10435" width="9.140625" style="37"/>
    <col min="10436" max="10436" width="17.5703125" style="37" customWidth="1"/>
    <col min="10437" max="10437" width="44.7109375" style="37" customWidth="1"/>
    <col min="10438" max="10438" width="8.42578125" style="37" customWidth="1"/>
    <col min="10439" max="10439" width="5.7109375" style="37" customWidth="1"/>
    <col min="10440" max="10440" width="2.5703125" style="37" customWidth="1"/>
    <col min="10441" max="10441" width="7.42578125" style="37" customWidth="1"/>
    <col min="10442" max="10442" width="2.85546875" style="37" customWidth="1"/>
    <col min="10443" max="10443" width="12.7109375" style="37" customWidth="1"/>
    <col min="10444" max="10444" width="16" style="37" customWidth="1"/>
    <col min="10445" max="10691" width="9.140625" style="37"/>
    <col min="10692" max="10692" width="17.5703125" style="37" customWidth="1"/>
    <col min="10693" max="10693" width="44.7109375" style="37" customWidth="1"/>
    <col min="10694" max="10694" width="8.42578125" style="37" customWidth="1"/>
    <col min="10695" max="10695" width="5.7109375" style="37" customWidth="1"/>
    <col min="10696" max="10696" width="2.5703125" style="37" customWidth="1"/>
    <col min="10697" max="10697" width="7.42578125" style="37" customWidth="1"/>
    <col min="10698" max="10698" width="2.85546875" style="37" customWidth="1"/>
    <col min="10699" max="10699" width="12.7109375" style="37" customWidth="1"/>
    <col min="10700" max="10700" width="16" style="37" customWidth="1"/>
    <col min="10701" max="10947" width="9.140625" style="37"/>
    <col min="10948" max="10948" width="17.5703125" style="37" customWidth="1"/>
    <col min="10949" max="10949" width="44.7109375" style="37" customWidth="1"/>
    <col min="10950" max="10950" width="8.42578125" style="37" customWidth="1"/>
    <col min="10951" max="10951" width="5.7109375" style="37" customWidth="1"/>
    <col min="10952" max="10952" width="2.5703125" style="37" customWidth="1"/>
    <col min="10953" max="10953" width="7.42578125" style="37" customWidth="1"/>
    <col min="10954" max="10954" width="2.85546875" style="37" customWidth="1"/>
    <col min="10955" max="10955" width="12.7109375" style="37" customWidth="1"/>
    <col min="10956" max="10956" width="16" style="37" customWidth="1"/>
    <col min="10957" max="11203" width="9.140625" style="37"/>
    <col min="11204" max="11204" width="17.5703125" style="37" customWidth="1"/>
    <col min="11205" max="11205" width="44.7109375" style="37" customWidth="1"/>
    <col min="11206" max="11206" width="8.42578125" style="37" customWidth="1"/>
    <col min="11207" max="11207" width="5.7109375" style="37" customWidth="1"/>
    <col min="11208" max="11208" width="2.5703125" style="37" customWidth="1"/>
    <col min="11209" max="11209" width="7.42578125" style="37" customWidth="1"/>
    <col min="11210" max="11210" width="2.85546875" style="37" customWidth="1"/>
    <col min="11211" max="11211" width="12.7109375" style="37" customWidth="1"/>
    <col min="11212" max="11212" width="16" style="37" customWidth="1"/>
    <col min="11213" max="11459" width="9.140625" style="37"/>
    <col min="11460" max="11460" width="17.5703125" style="37" customWidth="1"/>
    <col min="11461" max="11461" width="44.7109375" style="37" customWidth="1"/>
    <col min="11462" max="11462" width="8.42578125" style="37" customWidth="1"/>
    <col min="11463" max="11463" width="5.7109375" style="37" customWidth="1"/>
    <col min="11464" max="11464" width="2.5703125" style="37" customWidth="1"/>
    <col min="11465" max="11465" width="7.42578125" style="37" customWidth="1"/>
    <col min="11466" max="11466" width="2.85546875" style="37" customWidth="1"/>
    <col min="11467" max="11467" width="12.7109375" style="37" customWidth="1"/>
    <col min="11468" max="11468" width="16" style="37" customWidth="1"/>
    <col min="11469" max="11715" width="9.140625" style="37"/>
    <col min="11716" max="11716" width="17.5703125" style="37" customWidth="1"/>
    <col min="11717" max="11717" width="44.7109375" style="37" customWidth="1"/>
    <col min="11718" max="11718" width="8.42578125" style="37" customWidth="1"/>
    <col min="11719" max="11719" width="5.7109375" style="37" customWidth="1"/>
    <col min="11720" max="11720" width="2.5703125" style="37" customWidth="1"/>
    <col min="11721" max="11721" width="7.42578125" style="37" customWidth="1"/>
    <col min="11722" max="11722" width="2.85546875" style="37" customWidth="1"/>
    <col min="11723" max="11723" width="12.7109375" style="37" customWidth="1"/>
    <col min="11724" max="11724" width="16" style="37" customWidth="1"/>
    <col min="11725" max="11971" width="9.140625" style="37"/>
    <col min="11972" max="11972" width="17.5703125" style="37" customWidth="1"/>
    <col min="11973" max="11973" width="44.7109375" style="37" customWidth="1"/>
    <col min="11974" max="11974" width="8.42578125" style="37" customWidth="1"/>
    <col min="11975" max="11975" width="5.7109375" style="37" customWidth="1"/>
    <col min="11976" max="11976" width="2.5703125" style="37" customWidth="1"/>
    <col min="11977" max="11977" width="7.42578125" style="37" customWidth="1"/>
    <col min="11978" max="11978" width="2.85546875" style="37" customWidth="1"/>
    <col min="11979" max="11979" width="12.7109375" style="37" customWidth="1"/>
    <col min="11980" max="11980" width="16" style="37" customWidth="1"/>
    <col min="11981" max="12227" width="9.140625" style="37"/>
    <col min="12228" max="12228" width="17.5703125" style="37" customWidth="1"/>
    <col min="12229" max="12229" width="44.7109375" style="37" customWidth="1"/>
    <col min="12230" max="12230" width="8.42578125" style="37" customWidth="1"/>
    <col min="12231" max="12231" width="5.7109375" style="37" customWidth="1"/>
    <col min="12232" max="12232" width="2.5703125" style="37" customWidth="1"/>
    <col min="12233" max="12233" width="7.42578125" style="37" customWidth="1"/>
    <col min="12234" max="12234" width="2.85546875" style="37" customWidth="1"/>
    <col min="12235" max="12235" width="12.7109375" style="37" customWidth="1"/>
    <col min="12236" max="12236" width="16" style="37" customWidth="1"/>
    <col min="12237" max="12483" width="9.140625" style="37"/>
    <col min="12484" max="12484" width="17.5703125" style="37" customWidth="1"/>
    <col min="12485" max="12485" width="44.7109375" style="37" customWidth="1"/>
    <col min="12486" max="12486" width="8.42578125" style="37" customWidth="1"/>
    <col min="12487" max="12487" width="5.7109375" style="37" customWidth="1"/>
    <col min="12488" max="12488" width="2.5703125" style="37" customWidth="1"/>
    <col min="12489" max="12489" width="7.42578125" style="37" customWidth="1"/>
    <col min="12490" max="12490" width="2.85546875" style="37" customWidth="1"/>
    <col min="12491" max="12491" width="12.7109375" style="37" customWidth="1"/>
    <col min="12492" max="12492" width="16" style="37" customWidth="1"/>
    <col min="12493" max="12739" width="9.140625" style="37"/>
    <col min="12740" max="12740" width="17.5703125" style="37" customWidth="1"/>
    <col min="12741" max="12741" width="44.7109375" style="37" customWidth="1"/>
    <col min="12742" max="12742" width="8.42578125" style="37" customWidth="1"/>
    <col min="12743" max="12743" width="5.7109375" style="37" customWidth="1"/>
    <col min="12744" max="12744" width="2.5703125" style="37" customWidth="1"/>
    <col min="12745" max="12745" width="7.42578125" style="37" customWidth="1"/>
    <col min="12746" max="12746" width="2.85546875" style="37" customWidth="1"/>
    <col min="12747" max="12747" width="12.7109375" style="37" customWidth="1"/>
    <col min="12748" max="12748" width="16" style="37" customWidth="1"/>
    <col min="12749" max="12995" width="9.140625" style="37"/>
    <col min="12996" max="12996" width="17.5703125" style="37" customWidth="1"/>
    <col min="12997" max="12997" width="44.7109375" style="37" customWidth="1"/>
    <col min="12998" max="12998" width="8.42578125" style="37" customWidth="1"/>
    <col min="12999" max="12999" width="5.7109375" style="37" customWidth="1"/>
    <col min="13000" max="13000" width="2.5703125" style="37" customWidth="1"/>
    <col min="13001" max="13001" width="7.42578125" style="37" customWidth="1"/>
    <col min="13002" max="13002" width="2.85546875" style="37" customWidth="1"/>
    <col min="13003" max="13003" width="12.7109375" style="37" customWidth="1"/>
    <col min="13004" max="13004" width="16" style="37" customWidth="1"/>
    <col min="13005" max="13251" width="9.140625" style="37"/>
    <col min="13252" max="13252" width="17.5703125" style="37" customWidth="1"/>
    <col min="13253" max="13253" width="44.7109375" style="37" customWidth="1"/>
    <col min="13254" max="13254" width="8.42578125" style="37" customWidth="1"/>
    <col min="13255" max="13255" width="5.7109375" style="37" customWidth="1"/>
    <col min="13256" max="13256" width="2.5703125" style="37" customWidth="1"/>
    <col min="13257" max="13257" width="7.42578125" style="37" customWidth="1"/>
    <col min="13258" max="13258" width="2.85546875" style="37" customWidth="1"/>
    <col min="13259" max="13259" width="12.7109375" style="37" customWidth="1"/>
    <col min="13260" max="13260" width="16" style="37" customWidth="1"/>
    <col min="13261" max="13507" width="9.140625" style="37"/>
    <col min="13508" max="13508" width="17.5703125" style="37" customWidth="1"/>
    <col min="13509" max="13509" width="44.7109375" style="37" customWidth="1"/>
    <col min="13510" max="13510" width="8.42578125" style="37" customWidth="1"/>
    <col min="13511" max="13511" width="5.7109375" style="37" customWidth="1"/>
    <col min="13512" max="13512" width="2.5703125" style="37" customWidth="1"/>
    <col min="13513" max="13513" width="7.42578125" style="37" customWidth="1"/>
    <col min="13514" max="13514" width="2.85546875" style="37" customWidth="1"/>
    <col min="13515" max="13515" width="12.7109375" style="37" customWidth="1"/>
    <col min="13516" max="13516" width="16" style="37" customWidth="1"/>
    <col min="13517" max="13763" width="9.140625" style="37"/>
    <col min="13764" max="13764" width="17.5703125" style="37" customWidth="1"/>
    <col min="13765" max="13765" width="44.7109375" style="37" customWidth="1"/>
    <col min="13766" max="13766" width="8.42578125" style="37" customWidth="1"/>
    <col min="13767" max="13767" width="5.7109375" style="37" customWidth="1"/>
    <col min="13768" max="13768" width="2.5703125" style="37" customWidth="1"/>
    <col min="13769" max="13769" width="7.42578125" style="37" customWidth="1"/>
    <col min="13770" max="13770" width="2.85546875" style="37" customWidth="1"/>
    <col min="13771" max="13771" width="12.7109375" style="37" customWidth="1"/>
    <col min="13772" max="13772" width="16" style="37" customWidth="1"/>
    <col min="13773" max="14019" width="9.140625" style="37"/>
    <col min="14020" max="14020" width="17.5703125" style="37" customWidth="1"/>
    <col min="14021" max="14021" width="44.7109375" style="37" customWidth="1"/>
    <col min="14022" max="14022" width="8.42578125" style="37" customWidth="1"/>
    <col min="14023" max="14023" width="5.7109375" style="37" customWidth="1"/>
    <col min="14024" max="14024" width="2.5703125" style="37" customWidth="1"/>
    <col min="14025" max="14025" width="7.42578125" style="37" customWidth="1"/>
    <col min="14026" max="14026" width="2.85546875" style="37" customWidth="1"/>
    <col min="14027" max="14027" width="12.7109375" style="37" customWidth="1"/>
    <col min="14028" max="14028" width="16" style="37" customWidth="1"/>
    <col min="14029" max="14275" width="9.140625" style="37"/>
    <col min="14276" max="14276" width="17.5703125" style="37" customWidth="1"/>
    <col min="14277" max="14277" width="44.7109375" style="37" customWidth="1"/>
    <col min="14278" max="14278" width="8.42578125" style="37" customWidth="1"/>
    <col min="14279" max="14279" width="5.7109375" style="37" customWidth="1"/>
    <col min="14280" max="14280" width="2.5703125" style="37" customWidth="1"/>
    <col min="14281" max="14281" width="7.42578125" style="37" customWidth="1"/>
    <col min="14282" max="14282" width="2.85546875" style="37" customWidth="1"/>
    <col min="14283" max="14283" width="12.7109375" style="37" customWidth="1"/>
    <col min="14284" max="14284" width="16" style="37" customWidth="1"/>
    <col min="14285" max="14531" width="9.140625" style="37"/>
    <col min="14532" max="14532" width="17.5703125" style="37" customWidth="1"/>
    <col min="14533" max="14533" width="44.7109375" style="37" customWidth="1"/>
    <col min="14534" max="14534" width="8.42578125" style="37" customWidth="1"/>
    <col min="14535" max="14535" width="5.7109375" style="37" customWidth="1"/>
    <col min="14536" max="14536" width="2.5703125" style="37" customWidth="1"/>
    <col min="14537" max="14537" width="7.42578125" style="37" customWidth="1"/>
    <col min="14538" max="14538" width="2.85546875" style="37" customWidth="1"/>
    <col min="14539" max="14539" width="12.7109375" style="37" customWidth="1"/>
    <col min="14540" max="14540" width="16" style="37" customWidth="1"/>
    <col min="14541" max="14787" width="9.140625" style="37"/>
    <col min="14788" max="14788" width="17.5703125" style="37" customWidth="1"/>
    <col min="14789" max="14789" width="44.7109375" style="37" customWidth="1"/>
    <col min="14790" max="14790" width="8.42578125" style="37" customWidth="1"/>
    <col min="14791" max="14791" width="5.7109375" style="37" customWidth="1"/>
    <col min="14792" max="14792" width="2.5703125" style="37" customWidth="1"/>
    <col min="14793" max="14793" width="7.42578125" style="37" customWidth="1"/>
    <col min="14794" max="14794" width="2.85546875" style="37" customWidth="1"/>
    <col min="14795" max="14795" width="12.7109375" style="37" customWidth="1"/>
    <col min="14796" max="14796" width="16" style="37" customWidth="1"/>
    <col min="14797" max="15043" width="9.140625" style="37"/>
    <col min="15044" max="15044" width="17.5703125" style="37" customWidth="1"/>
    <col min="15045" max="15045" width="44.7109375" style="37" customWidth="1"/>
    <col min="15046" max="15046" width="8.42578125" style="37" customWidth="1"/>
    <col min="15047" max="15047" width="5.7109375" style="37" customWidth="1"/>
    <col min="15048" max="15048" width="2.5703125" style="37" customWidth="1"/>
    <col min="15049" max="15049" width="7.42578125" style="37" customWidth="1"/>
    <col min="15050" max="15050" width="2.85546875" style="37" customWidth="1"/>
    <col min="15051" max="15051" width="12.7109375" style="37" customWidth="1"/>
    <col min="15052" max="15052" width="16" style="37" customWidth="1"/>
    <col min="15053" max="15299" width="9.140625" style="37"/>
    <col min="15300" max="15300" width="17.5703125" style="37" customWidth="1"/>
    <col min="15301" max="15301" width="44.7109375" style="37" customWidth="1"/>
    <col min="15302" max="15302" width="8.42578125" style="37" customWidth="1"/>
    <col min="15303" max="15303" width="5.7109375" style="37" customWidth="1"/>
    <col min="15304" max="15304" width="2.5703125" style="37" customWidth="1"/>
    <col min="15305" max="15305" width="7.42578125" style="37" customWidth="1"/>
    <col min="15306" max="15306" width="2.85546875" style="37" customWidth="1"/>
    <col min="15307" max="15307" width="12.7109375" style="37" customWidth="1"/>
    <col min="15308" max="15308" width="16" style="37" customWidth="1"/>
    <col min="15309" max="15555" width="9.140625" style="37"/>
    <col min="15556" max="15556" width="17.5703125" style="37" customWidth="1"/>
    <col min="15557" max="15557" width="44.7109375" style="37" customWidth="1"/>
    <col min="15558" max="15558" width="8.42578125" style="37" customWidth="1"/>
    <col min="15559" max="15559" width="5.7109375" style="37" customWidth="1"/>
    <col min="15560" max="15560" width="2.5703125" style="37" customWidth="1"/>
    <col min="15561" max="15561" width="7.42578125" style="37" customWidth="1"/>
    <col min="15562" max="15562" width="2.85546875" style="37" customWidth="1"/>
    <col min="15563" max="15563" width="12.7109375" style="37" customWidth="1"/>
    <col min="15564" max="15564" width="16" style="37" customWidth="1"/>
    <col min="15565" max="15811" width="9.140625" style="37"/>
    <col min="15812" max="15812" width="17.5703125" style="37" customWidth="1"/>
    <col min="15813" max="15813" width="44.7109375" style="37" customWidth="1"/>
    <col min="15814" max="15814" width="8.42578125" style="37" customWidth="1"/>
    <col min="15815" max="15815" width="5.7109375" style="37" customWidth="1"/>
    <col min="15816" max="15816" width="2.5703125" style="37" customWidth="1"/>
    <col min="15817" max="15817" width="7.42578125" style="37" customWidth="1"/>
    <col min="15818" max="15818" width="2.85546875" style="37" customWidth="1"/>
    <col min="15819" max="15819" width="12.7109375" style="37" customWidth="1"/>
    <col min="15820" max="15820" width="16" style="37" customWidth="1"/>
    <col min="15821" max="16067" width="9.140625" style="37"/>
    <col min="16068" max="16068" width="17.5703125" style="37" customWidth="1"/>
    <col min="16069" max="16069" width="44.7109375" style="37" customWidth="1"/>
    <col min="16070" max="16070" width="8.42578125" style="37" customWidth="1"/>
    <col min="16071" max="16071" width="5.7109375" style="37" customWidth="1"/>
    <col min="16072" max="16072" width="2.5703125" style="37" customWidth="1"/>
    <col min="16073" max="16073" width="7.42578125" style="37" customWidth="1"/>
    <col min="16074" max="16074" width="2.85546875" style="37" customWidth="1"/>
    <col min="16075" max="16075" width="12.7109375" style="37" customWidth="1"/>
    <col min="16076" max="16076" width="16" style="37" customWidth="1"/>
    <col min="16077" max="16384" width="9.140625" style="37"/>
  </cols>
  <sheetData>
    <row r="1" spans="1:9" ht="13.5">
      <c r="I1" s="38" t="s">
        <v>1</v>
      </c>
    </row>
    <row r="2" spans="1:9" ht="13.5">
      <c r="I2" s="61" t="s">
        <v>437</v>
      </c>
    </row>
    <row r="3" spans="1:9">
      <c r="A3" s="40" t="s">
        <v>50</v>
      </c>
      <c r="B3" s="179" t="s">
        <v>51</v>
      </c>
      <c r="C3" s="180"/>
      <c r="D3" s="180"/>
      <c r="E3" s="180"/>
      <c r="F3" s="180"/>
      <c r="G3" s="180"/>
      <c r="H3" s="180"/>
      <c r="I3" s="180"/>
    </row>
    <row r="4" spans="1:9">
      <c r="A4" s="40" t="s">
        <v>52</v>
      </c>
      <c r="B4" s="179" t="s">
        <v>10</v>
      </c>
      <c r="C4" s="180"/>
      <c r="D4" s="180"/>
      <c r="E4" s="180"/>
      <c r="F4" s="180"/>
      <c r="G4" s="180"/>
      <c r="H4" s="180"/>
      <c r="I4" s="180"/>
    </row>
    <row r="5" spans="1:9">
      <c r="A5" s="40" t="s">
        <v>53</v>
      </c>
      <c r="B5" s="179" t="s">
        <v>54</v>
      </c>
      <c r="C5" s="180"/>
      <c r="D5" s="180"/>
      <c r="E5" s="180"/>
      <c r="F5" s="180"/>
      <c r="G5" s="180"/>
      <c r="H5" s="180"/>
      <c r="I5" s="180"/>
    </row>
    <row r="6" spans="1:9">
      <c r="A6" s="40" t="s">
        <v>55</v>
      </c>
      <c r="B6" s="179" t="s">
        <v>56</v>
      </c>
      <c r="C6" s="180"/>
      <c r="D6" s="180"/>
      <c r="E6" s="180"/>
      <c r="F6" s="180"/>
      <c r="G6" s="180"/>
      <c r="H6" s="180"/>
      <c r="I6" s="180"/>
    </row>
    <row r="7" spans="1:9">
      <c r="A7" s="40" t="s">
        <v>57</v>
      </c>
      <c r="B7" s="179" t="s">
        <v>56</v>
      </c>
      <c r="C7" s="180"/>
      <c r="D7" s="180"/>
      <c r="E7" s="180"/>
      <c r="F7" s="180"/>
      <c r="G7" s="180"/>
      <c r="H7" s="180"/>
      <c r="I7" s="180"/>
    </row>
    <row r="8" spans="1:9">
      <c r="F8" s="114"/>
      <c r="G8" s="114"/>
      <c r="H8" s="114"/>
      <c r="I8" s="114"/>
    </row>
    <row r="10" spans="1:9" ht="13.5" thickBot="1">
      <c r="A10" s="230" t="s">
        <v>438</v>
      </c>
      <c r="B10" s="230"/>
      <c r="C10" s="230"/>
      <c r="D10" s="230"/>
      <c r="E10" s="230"/>
      <c r="F10" s="230"/>
      <c r="G10" s="230"/>
      <c r="H10" s="230"/>
      <c r="I10" s="230"/>
    </row>
    <row r="11" spans="1:9" ht="14.25" thickTop="1" thickBot="1">
      <c r="A11" s="228" t="s">
        <v>439</v>
      </c>
      <c r="B11" s="228"/>
      <c r="C11" s="228"/>
      <c r="D11" s="228"/>
      <c r="E11" s="228"/>
      <c r="F11" s="228"/>
      <c r="G11" s="228"/>
      <c r="H11" s="228"/>
      <c r="I11" s="228"/>
    </row>
    <row r="12" spans="1:9" ht="13.5" thickTop="1">
      <c r="A12" s="77"/>
      <c r="B12" s="77"/>
      <c r="C12" s="77"/>
      <c r="D12" s="77"/>
      <c r="E12" s="77"/>
      <c r="F12" s="77"/>
      <c r="G12" s="77"/>
      <c r="H12" s="77"/>
    </row>
    <row r="13" spans="1:9">
      <c r="B13" s="135" t="s">
        <v>654</v>
      </c>
      <c r="C13" s="135"/>
      <c r="D13" s="135"/>
      <c r="E13" s="135"/>
      <c r="F13" s="135"/>
      <c r="G13" s="135"/>
      <c r="H13" s="135"/>
    </row>
    <row r="15" spans="1:9">
      <c r="I15" s="78" t="s">
        <v>440</v>
      </c>
    </row>
    <row r="16" spans="1:9" ht="12.75" customHeight="1">
      <c r="A16" s="153" t="s">
        <v>441</v>
      </c>
      <c r="B16" s="226" t="s">
        <v>442</v>
      </c>
      <c r="C16" s="229" t="s">
        <v>62</v>
      </c>
      <c r="D16" s="226" t="s">
        <v>443</v>
      </c>
      <c r="E16" s="226" t="s">
        <v>444</v>
      </c>
      <c r="F16" s="226"/>
      <c r="G16" s="226"/>
      <c r="H16" s="226" t="s">
        <v>229</v>
      </c>
      <c r="I16" s="226"/>
    </row>
    <row r="17" spans="1:9" ht="12.75" customHeight="1">
      <c r="A17" s="222"/>
      <c r="B17" s="226"/>
      <c r="C17" s="229"/>
      <c r="D17" s="226"/>
      <c r="E17" s="226"/>
      <c r="F17" s="226"/>
      <c r="G17" s="226"/>
      <c r="H17" s="226"/>
      <c r="I17" s="226"/>
    </row>
    <row r="18" spans="1:9">
      <c r="A18" s="222"/>
      <c r="B18" s="226"/>
      <c r="C18" s="229"/>
      <c r="D18" s="226"/>
      <c r="E18" s="226"/>
      <c r="F18" s="226"/>
      <c r="G18" s="226"/>
      <c r="H18" s="226"/>
      <c r="I18" s="226"/>
    </row>
    <row r="19" spans="1:9" ht="25.5" customHeight="1">
      <c r="A19" s="222"/>
      <c r="B19" s="226"/>
      <c r="C19" s="229"/>
      <c r="D19" s="226"/>
      <c r="E19" s="226"/>
      <c r="F19" s="226"/>
      <c r="G19" s="226"/>
      <c r="H19" s="226" t="s">
        <v>445</v>
      </c>
      <c r="I19" s="226" t="s">
        <v>636</v>
      </c>
    </row>
    <row r="20" spans="1:9">
      <c r="A20" s="223"/>
      <c r="B20" s="226"/>
      <c r="C20" s="229"/>
      <c r="D20" s="226"/>
      <c r="E20" s="226"/>
      <c r="F20" s="226"/>
      <c r="G20" s="226"/>
      <c r="H20" s="226"/>
      <c r="I20" s="226"/>
    </row>
    <row r="21" spans="1:9">
      <c r="A21" s="112">
        <v>1</v>
      </c>
      <c r="B21" s="112">
        <v>2</v>
      </c>
      <c r="C21" s="112">
        <v>3</v>
      </c>
      <c r="D21" s="112">
        <v>4</v>
      </c>
      <c r="E21" s="143">
        <v>5</v>
      </c>
      <c r="F21" s="143"/>
      <c r="G21" s="143"/>
      <c r="H21" s="112">
        <v>6</v>
      </c>
      <c r="I21" s="112">
        <v>7</v>
      </c>
    </row>
    <row r="22" spans="1:9" ht="27" customHeight="1">
      <c r="A22" s="112"/>
      <c r="B22" s="79" t="s">
        <v>446</v>
      </c>
      <c r="C22" s="112"/>
      <c r="D22" s="112"/>
      <c r="E22" s="143"/>
      <c r="F22" s="143"/>
      <c r="G22" s="143"/>
      <c r="H22" s="112"/>
      <c r="I22" s="112"/>
    </row>
    <row r="23" spans="1:9" ht="15" customHeight="1">
      <c r="A23" s="112" t="s">
        <v>447</v>
      </c>
      <c r="B23" s="72" t="s">
        <v>448</v>
      </c>
      <c r="C23" s="112"/>
      <c r="D23" s="112"/>
      <c r="E23" s="112">
        <v>4</v>
      </c>
      <c r="F23" s="112">
        <v>0</v>
      </c>
      <c r="G23" s="112">
        <v>1</v>
      </c>
      <c r="H23" s="123">
        <v>8920684</v>
      </c>
      <c r="I23" s="123">
        <v>13217202</v>
      </c>
    </row>
    <row r="24" spans="1:9" ht="13.5" customHeight="1">
      <c r="A24" s="112"/>
      <c r="B24" s="113" t="s">
        <v>449</v>
      </c>
      <c r="C24" s="112"/>
      <c r="D24" s="112"/>
      <c r="E24" s="112"/>
      <c r="F24" s="112"/>
      <c r="G24" s="112"/>
      <c r="H24" s="123"/>
      <c r="I24" s="123"/>
    </row>
    <row r="25" spans="1:9" ht="26.25" customHeight="1">
      <c r="A25" s="112" t="s">
        <v>450</v>
      </c>
      <c r="B25" s="113" t="s">
        <v>451</v>
      </c>
      <c r="C25" s="112"/>
      <c r="D25" s="112" t="s">
        <v>452</v>
      </c>
      <c r="E25" s="112"/>
      <c r="F25" s="112"/>
      <c r="G25" s="112"/>
      <c r="H25" s="123">
        <v>0</v>
      </c>
      <c r="I25" s="123">
        <v>0</v>
      </c>
    </row>
    <row r="26" spans="1:9" ht="15.75" customHeight="1">
      <c r="A26" s="112" t="s">
        <v>453</v>
      </c>
      <c r="B26" s="113" t="s">
        <v>454</v>
      </c>
      <c r="C26" s="112"/>
      <c r="D26" s="112" t="s">
        <v>455</v>
      </c>
      <c r="E26" s="112"/>
      <c r="F26" s="112"/>
      <c r="G26" s="112"/>
      <c r="H26" s="123">
        <v>0</v>
      </c>
      <c r="I26" s="123">
        <v>0</v>
      </c>
    </row>
    <row r="27" spans="1:9" ht="27" customHeight="1">
      <c r="A27" s="112" t="s">
        <v>456</v>
      </c>
      <c r="B27" s="113" t="s">
        <v>457</v>
      </c>
      <c r="C27" s="112"/>
      <c r="D27" s="112" t="s">
        <v>452</v>
      </c>
      <c r="E27" s="112"/>
      <c r="F27" s="112"/>
      <c r="G27" s="112"/>
      <c r="H27" s="123">
        <v>12637658</v>
      </c>
      <c r="I27" s="123">
        <v>10876568</v>
      </c>
    </row>
    <row r="28" spans="1:9" ht="15.75" customHeight="1">
      <c r="A28" s="112" t="s">
        <v>458</v>
      </c>
      <c r="B28" s="113" t="s">
        <v>459</v>
      </c>
      <c r="C28" s="112"/>
      <c r="D28" s="112" t="s">
        <v>455</v>
      </c>
      <c r="E28" s="112"/>
      <c r="F28" s="112"/>
      <c r="G28" s="112"/>
      <c r="H28" s="123">
        <v>104151</v>
      </c>
      <c r="I28" s="123">
        <v>-11669</v>
      </c>
    </row>
    <row r="29" spans="1:9" ht="15.75" customHeight="1">
      <c r="A29" s="112" t="s">
        <v>460</v>
      </c>
      <c r="B29" s="113" t="s">
        <v>461</v>
      </c>
      <c r="C29" s="112"/>
      <c r="D29" s="112" t="s">
        <v>455</v>
      </c>
      <c r="E29" s="112"/>
      <c r="F29" s="112"/>
      <c r="G29" s="112"/>
      <c r="H29" s="123">
        <v>0</v>
      </c>
      <c r="I29" s="123">
        <v>764434</v>
      </c>
    </row>
    <row r="30" spans="1:9" ht="13.5" customHeight="1">
      <c r="A30" s="112" t="s">
        <v>462</v>
      </c>
      <c r="B30" s="113" t="s">
        <v>463</v>
      </c>
      <c r="C30" s="112"/>
      <c r="D30" s="112" t="s">
        <v>455</v>
      </c>
      <c r="E30" s="112"/>
      <c r="F30" s="112"/>
      <c r="G30" s="112"/>
      <c r="H30" s="123">
        <v>0</v>
      </c>
      <c r="I30" s="123">
        <v>0</v>
      </c>
    </row>
    <row r="31" spans="1:9" ht="26.25" customHeight="1">
      <c r="A31" s="112" t="s">
        <v>464</v>
      </c>
      <c r="B31" s="113" t="s">
        <v>465</v>
      </c>
      <c r="C31" s="112"/>
      <c r="D31" s="112" t="s">
        <v>455</v>
      </c>
      <c r="E31" s="112"/>
      <c r="F31" s="112"/>
      <c r="G31" s="112"/>
      <c r="H31" s="123">
        <v>0</v>
      </c>
      <c r="I31" s="123">
        <v>0</v>
      </c>
    </row>
    <row r="32" spans="1:9" ht="15.75" customHeight="1">
      <c r="A32" s="74" t="s">
        <v>466</v>
      </c>
      <c r="B32" s="72" t="s">
        <v>467</v>
      </c>
      <c r="C32" s="112"/>
      <c r="D32" s="112"/>
      <c r="E32" s="112">
        <v>4</v>
      </c>
      <c r="F32" s="112">
        <v>0</v>
      </c>
      <c r="G32" s="112">
        <v>2</v>
      </c>
      <c r="H32" s="123">
        <v>12741809</v>
      </c>
      <c r="I32" s="123">
        <v>11629333</v>
      </c>
    </row>
    <row r="33" spans="1:9" ht="12.75" customHeight="1">
      <c r="A33" s="112" t="s">
        <v>468</v>
      </c>
      <c r="B33" s="113" t="s">
        <v>469</v>
      </c>
      <c r="C33" s="112"/>
      <c r="D33" s="112" t="s">
        <v>455</v>
      </c>
      <c r="E33" s="112"/>
      <c r="F33" s="112"/>
      <c r="G33" s="112"/>
      <c r="H33" s="123">
        <v>-91908</v>
      </c>
      <c r="I33" s="123">
        <v>-4002067</v>
      </c>
    </row>
    <row r="34" spans="1:9" ht="13.5" customHeight="1">
      <c r="A34" s="112" t="s">
        <v>470</v>
      </c>
      <c r="B34" s="113" t="s">
        <v>471</v>
      </c>
      <c r="C34" s="112"/>
      <c r="D34" s="112" t="s">
        <v>455</v>
      </c>
      <c r="E34" s="112"/>
      <c r="F34" s="112"/>
      <c r="G34" s="112"/>
      <c r="H34" s="123">
        <v>12388405</v>
      </c>
      <c r="I34" s="123">
        <v>-36150096</v>
      </c>
    </row>
    <row r="35" spans="1:9" ht="14.25" customHeight="1">
      <c r="A35" s="112" t="s">
        <v>472</v>
      </c>
      <c r="B35" s="113" t="s">
        <v>473</v>
      </c>
      <c r="C35" s="112"/>
      <c r="D35" s="112" t="s">
        <v>455</v>
      </c>
      <c r="E35" s="112"/>
      <c r="F35" s="112"/>
      <c r="G35" s="112"/>
      <c r="H35" s="123">
        <v>-431969</v>
      </c>
      <c r="I35" s="123">
        <v>8180136</v>
      </c>
    </row>
    <row r="36" spans="1:9" ht="14.25" customHeight="1">
      <c r="A36" s="112" t="s">
        <v>474</v>
      </c>
      <c r="B36" s="113" t="s">
        <v>475</v>
      </c>
      <c r="C36" s="112"/>
      <c r="D36" s="112" t="s">
        <v>455</v>
      </c>
      <c r="E36" s="112"/>
      <c r="F36" s="112"/>
      <c r="G36" s="112"/>
      <c r="H36" s="123">
        <v>-431970</v>
      </c>
      <c r="I36" s="123">
        <v>-333622</v>
      </c>
    </row>
    <row r="37" spans="1:9" ht="14.25" customHeight="1">
      <c r="A37" s="112" t="s">
        <v>476</v>
      </c>
      <c r="B37" s="113" t="s">
        <v>477</v>
      </c>
      <c r="C37" s="112"/>
      <c r="D37" s="112" t="s">
        <v>455</v>
      </c>
      <c r="E37" s="112"/>
      <c r="F37" s="112"/>
      <c r="G37" s="112"/>
      <c r="H37" s="123">
        <v>996073</v>
      </c>
      <c r="I37" s="123">
        <v>-2377126</v>
      </c>
    </row>
    <row r="38" spans="1:9" ht="13.5" customHeight="1">
      <c r="A38" s="112" t="s">
        <v>478</v>
      </c>
      <c r="B38" s="113" t="s">
        <v>479</v>
      </c>
      <c r="C38" s="112"/>
      <c r="D38" s="112" t="s">
        <v>455</v>
      </c>
      <c r="E38" s="112"/>
      <c r="F38" s="112"/>
      <c r="G38" s="112"/>
      <c r="H38" s="123">
        <v>-74267</v>
      </c>
      <c r="I38" s="123">
        <v>16737593</v>
      </c>
    </row>
    <row r="39" spans="1:9" ht="15" customHeight="1">
      <c r="A39" s="112" t="s">
        <v>480</v>
      </c>
      <c r="B39" s="113" t="s">
        <v>481</v>
      </c>
      <c r="C39" s="112"/>
      <c r="D39" s="112" t="s">
        <v>455</v>
      </c>
      <c r="E39" s="112"/>
      <c r="F39" s="112"/>
      <c r="G39" s="112"/>
      <c r="H39" s="123">
        <v>-3943035</v>
      </c>
      <c r="I39" s="123">
        <v>-1578956</v>
      </c>
    </row>
    <row r="40" spans="1:9" ht="15.75" customHeight="1">
      <c r="A40" s="74" t="s">
        <v>482</v>
      </c>
      <c r="B40" s="72" t="s">
        <v>483</v>
      </c>
      <c r="C40" s="112"/>
      <c r="D40" s="112"/>
      <c r="E40" s="112">
        <v>4</v>
      </c>
      <c r="F40" s="112">
        <v>0</v>
      </c>
      <c r="G40" s="112">
        <v>3</v>
      </c>
      <c r="H40" s="123">
        <v>8411329</v>
      </c>
      <c r="I40" s="123">
        <v>-19524138</v>
      </c>
    </row>
    <row r="41" spans="1:9" ht="15.75" customHeight="1">
      <c r="A41" s="74" t="s">
        <v>484</v>
      </c>
      <c r="B41" s="72" t="s">
        <v>485</v>
      </c>
      <c r="C41" s="112"/>
      <c r="D41" s="112"/>
      <c r="E41" s="112">
        <v>4</v>
      </c>
      <c r="F41" s="112">
        <v>0</v>
      </c>
      <c r="G41" s="112">
        <v>4</v>
      </c>
      <c r="H41" s="123">
        <v>30073822</v>
      </c>
      <c r="I41" s="123">
        <v>5322397</v>
      </c>
    </row>
    <row r="42" spans="1:9" ht="15" customHeight="1">
      <c r="A42" s="112"/>
      <c r="B42" s="113" t="s">
        <v>486</v>
      </c>
      <c r="C42" s="112"/>
      <c r="D42" s="112"/>
      <c r="E42" s="112"/>
      <c r="F42" s="112"/>
      <c r="G42" s="112"/>
      <c r="H42" s="123"/>
      <c r="I42" s="123"/>
    </row>
    <row r="43" spans="1:9" ht="15" customHeight="1">
      <c r="A43" s="74" t="s">
        <v>487</v>
      </c>
      <c r="B43" s="72" t="s">
        <v>488</v>
      </c>
      <c r="C43" s="112"/>
      <c r="D43" s="112"/>
      <c r="E43" s="112">
        <v>4</v>
      </c>
      <c r="F43" s="112">
        <v>0</v>
      </c>
      <c r="G43" s="112">
        <v>5</v>
      </c>
      <c r="H43" s="123">
        <v>5816289</v>
      </c>
      <c r="I43" s="123">
        <v>3114991</v>
      </c>
    </row>
    <row r="44" spans="1:9" ht="17.25" customHeight="1">
      <c r="A44" s="112" t="s">
        <v>489</v>
      </c>
      <c r="B44" s="113" t="s">
        <v>490</v>
      </c>
      <c r="C44" s="112"/>
      <c r="D44" s="112" t="s">
        <v>452</v>
      </c>
      <c r="E44" s="112">
        <v>4</v>
      </c>
      <c r="F44" s="112">
        <v>0</v>
      </c>
      <c r="G44" s="112">
        <v>6</v>
      </c>
      <c r="H44" s="123">
        <v>3550000</v>
      </c>
      <c r="I44" s="123">
        <v>3000000</v>
      </c>
    </row>
    <row r="45" spans="1:9" ht="15.75" customHeight="1">
      <c r="A45" s="112" t="s">
        <v>491</v>
      </c>
      <c r="B45" s="113" t="s">
        <v>492</v>
      </c>
      <c r="C45" s="112"/>
      <c r="D45" s="112" t="s">
        <v>452</v>
      </c>
      <c r="E45" s="112">
        <v>4</v>
      </c>
      <c r="F45" s="112">
        <v>0</v>
      </c>
      <c r="G45" s="112">
        <v>7</v>
      </c>
      <c r="H45" s="123">
        <v>0</v>
      </c>
      <c r="I45" s="123">
        <v>0</v>
      </c>
    </row>
    <row r="46" spans="1:9" ht="15" customHeight="1">
      <c r="A46" s="112" t="s">
        <v>493</v>
      </c>
      <c r="B46" s="113" t="s">
        <v>494</v>
      </c>
      <c r="C46" s="112"/>
      <c r="D46" s="112" t="s">
        <v>452</v>
      </c>
      <c r="E46" s="112">
        <v>4</v>
      </c>
      <c r="F46" s="112">
        <v>0</v>
      </c>
      <c r="G46" s="112">
        <v>8</v>
      </c>
      <c r="H46" s="123">
        <v>0</v>
      </c>
      <c r="I46" s="123">
        <v>84798</v>
      </c>
    </row>
    <row r="47" spans="1:9" ht="12.75" customHeight="1">
      <c r="A47" s="112" t="s">
        <v>495</v>
      </c>
      <c r="B47" s="113" t="s">
        <v>496</v>
      </c>
      <c r="C47" s="112"/>
      <c r="D47" s="112" t="s">
        <v>452</v>
      </c>
      <c r="E47" s="112">
        <v>4</v>
      </c>
      <c r="F47" s="112">
        <v>0</v>
      </c>
      <c r="G47" s="112">
        <v>9</v>
      </c>
      <c r="H47" s="123">
        <v>0</v>
      </c>
      <c r="I47" s="123">
        <v>0</v>
      </c>
    </row>
    <row r="48" spans="1:9" ht="12.75" customHeight="1">
      <c r="A48" s="112" t="s">
        <v>497</v>
      </c>
      <c r="B48" s="113" t="s">
        <v>498</v>
      </c>
      <c r="C48" s="112"/>
      <c r="D48" s="112" t="s">
        <v>452</v>
      </c>
      <c r="E48" s="112">
        <v>4</v>
      </c>
      <c r="F48" s="112">
        <v>1</v>
      </c>
      <c r="G48" s="112">
        <v>0</v>
      </c>
      <c r="H48" s="123">
        <v>106706</v>
      </c>
      <c r="I48" s="123">
        <v>30193</v>
      </c>
    </row>
    <row r="49" spans="1:9" ht="13.5" customHeight="1">
      <c r="A49" s="112" t="s">
        <v>499</v>
      </c>
      <c r="B49" s="113" t="s">
        <v>500</v>
      </c>
      <c r="C49" s="112"/>
      <c r="D49" s="112" t="s">
        <v>452</v>
      </c>
      <c r="E49" s="112">
        <v>4</v>
      </c>
      <c r="F49" s="112">
        <v>1</v>
      </c>
      <c r="G49" s="112">
        <v>1</v>
      </c>
      <c r="H49" s="123">
        <v>2159583</v>
      </c>
      <c r="I49" s="123">
        <v>0</v>
      </c>
    </row>
    <row r="50" spans="1:9" ht="15.75" customHeight="1">
      <c r="A50" s="74" t="s">
        <v>501</v>
      </c>
      <c r="B50" s="72" t="s">
        <v>502</v>
      </c>
      <c r="C50" s="112"/>
      <c r="D50" s="112"/>
      <c r="E50" s="112">
        <v>4</v>
      </c>
      <c r="F50" s="112">
        <v>1</v>
      </c>
      <c r="G50" s="112">
        <v>2</v>
      </c>
      <c r="H50" s="123">
        <v>16281986</v>
      </c>
      <c r="I50" s="123">
        <v>16387283</v>
      </c>
    </row>
    <row r="51" spans="1:9" ht="15" customHeight="1">
      <c r="A51" s="112" t="s">
        <v>503</v>
      </c>
      <c r="B51" s="113" t="s">
        <v>504</v>
      </c>
      <c r="C51" s="112"/>
      <c r="D51" s="112" t="s">
        <v>505</v>
      </c>
      <c r="E51" s="112">
        <v>4</v>
      </c>
      <c r="F51" s="112">
        <v>1</v>
      </c>
      <c r="G51" s="112">
        <v>3</v>
      </c>
      <c r="H51" s="123">
        <v>3616742</v>
      </c>
      <c r="I51" s="123">
        <v>3625</v>
      </c>
    </row>
    <row r="52" spans="1:9" ht="13.5" customHeight="1">
      <c r="A52" s="112" t="s">
        <v>506</v>
      </c>
      <c r="B52" s="113" t="s">
        <v>507</v>
      </c>
      <c r="C52" s="112"/>
      <c r="D52" s="112" t="s">
        <v>505</v>
      </c>
      <c r="E52" s="112">
        <v>4</v>
      </c>
      <c r="F52" s="112">
        <v>1</v>
      </c>
      <c r="G52" s="112">
        <v>4</v>
      </c>
      <c r="H52" s="123">
        <v>0</v>
      </c>
      <c r="I52" s="123">
        <v>0</v>
      </c>
    </row>
    <row r="53" spans="1:9" ht="14.25" customHeight="1">
      <c r="A53" s="112" t="s">
        <v>508</v>
      </c>
      <c r="B53" s="113" t="s">
        <v>509</v>
      </c>
      <c r="C53" s="112"/>
      <c r="D53" s="112" t="s">
        <v>505</v>
      </c>
      <c r="E53" s="112">
        <v>4</v>
      </c>
      <c r="F53" s="112">
        <v>1</v>
      </c>
      <c r="G53" s="112">
        <v>5</v>
      </c>
      <c r="H53" s="123">
        <v>12348954</v>
      </c>
      <c r="I53" s="123">
        <v>15903658</v>
      </c>
    </row>
    <row r="54" spans="1:9" ht="16.5" customHeight="1">
      <c r="A54" s="112" t="s">
        <v>510</v>
      </c>
      <c r="B54" s="113" t="s">
        <v>511</v>
      </c>
      <c r="C54" s="112"/>
      <c r="D54" s="112" t="s">
        <v>505</v>
      </c>
      <c r="E54" s="112">
        <v>4</v>
      </c>
      <c r="F54" s="112">
        <v>1</v>
      </c>
      <c r="G54" s="112">
        <v>6</v>
      </c>
      <c r="H54" s="123">
        <v>316290</v>
      </c>
      <c r="I54" s="123">
        <v>480000</v>
      </c>
    </row>
    <row r="55" spans="1:9" ht="15.75" customHeight="1">
      <c r="A55" s="74">
        <v>31</v>
      </c>
      <c r="B55" s="72" t="s">
        <v>512</v>
      </c>
      <c r="C55" s="112"/>
      <c r="D55" s="112"/>
      <c r="E55" s="112">
        <v>4</v>
      </c>
      <c r="F55" s="112">
        <v>1</v>
      </c>
      <c r="G55" s="112">
        <v>7</v>
      </c>
      <c r="H55" s="123">
        <v>0</v>
      </c>
      <c r="I55" s="123">
        <v>0</v>
      </c>
    </row>
    <row r="56" spans="1:9" ht="14.25" customHeight="1">
      <c r="A56" s="74" t="s">
        <v>513</v>
      </c>
      <c r="B56" s="72" t="s">
        <v>514</v>
      </c>
      <c r="C56" s="112"/>
      <c r="D56" s="112"/>
      <c r="E56" s="112">
        <v>4</v>
      </c>
      <c r="F56" s="112">
        <v>1</v>
      </c>
      <c r="G56" s="112">
        <v>8</v>
      </c>
      <c r="H56" s="123">
        <v>10465697</v>
      </c>
      <c r="I56" s="123">
        <v>13272292</v>
      </c>
    </row>
    <row r="57" spans="1:9" ht="27" customHeight="1">
      <c r="A57" s="112"/>
      <c r="B57" s="113" t="s">
        <v>515</v>
      </c>
      <c r="C57" s="112"/>
      <c r="D57" s="112"/>
      <c r="E57" s="112"/>
      <c r="F57" s="112"/>
      <c r="G57" s="112"/>
      <c r="H57" s="123"/>
      <c r="I57" s="123"/>
    </row>
    <row r="58" spans="1:9" ht="14.25" customHeight="1">
      <c r="A58" s="74" t="s">
        <v>516</v>
      </c>
      <c r="B58" s="72" t="s">
        <v>517</v>
      </c>
      <c r="C58" s="112"/>
      <c r="D58" s="112"/>
      <c r="E58" s="112">
        <v>4</v>
      </c>
      <c r="F58" s="112">
        <v>1</v>
      </c>
      <c r="G58" s="112">
        <v>9</v>
      </c>
      <c r="H58" s="123">
        <v>119001062</v>
      </c>
      <c r="I58" s="123">
        <v>100624894</v>
      </c>
    </row>
    <row r="59" spans="1:9" ht="13.5" customHeight="1">
      <c r="A59" s="112" t="s">
        <v>518</v>
      </c>
      <c r="B59" s="113" t="s">
        <v>519</v>
      </c>
      <c r="C59" s="112"/>
      <c r="D59" s="112" t="s">
        <v>452</v>
      </c>
      <c r="E59" s="112">
        <v>4</v>
      </c>
      <c r="F59" s="112">
        <v>2</v>
      </c>
      <c r="G59" s="112">
        <v>0</v>
      </c>
      <c r="H59" s="123">
        <v>0</v>
      </c>
      <c r="I59" s="123">
        <v>0</v>
      </c>
    </row>
    <row r="60" spans="1:9" ht="12.75" customHeight="1">
      <c r="A60" s="112" t="s">
        <v>520</v>
      </c>
      <c r="B60" s="113" t="s">
        <v>521</v>
      </c>
      <c r="C60" s="112"/>
      <c r="D60" s="112" t="s">
        <v>452</v>
      </c>
      <c r="E60" s="112">
        <v>4</v>
      </c>
      <c r="F60" s="112">
        <v>2</v>
      </c>
      <c r="G60" s="112">
        <v>1</v>
      </c>
      <c r="H60" s="123">
        <v>65314</v>
      </c>
      <c r="I60" s="123">
        <v>0</v>
      </c>
    </row>
    <row r="61" spans="1:9" ht="12.75" customHeight="1">
      <c r="A61" s="112" t="s">
        <v>522</v>
      </c>
      <c r="B61" s="113" t="s">
        <v>523</v>
      </c>
      <c r="C61" s="112"/>
      <c r="D61" s="112" t="s">
        <v>452</v>
      </c>
      <c r="E61" s="112">
        <v>4</v>
      </c>
      <c r="F61" s="112">
        <v>2</v>
      </c>
      <c r="G61" s="112">
        <v>2</v>
      </c>
      <c r="H61" s="123">
        <v>118625097</v>
      </c>
      <c r="I61" s="123">
        <v>100500000</v>
      </c>
    </row>
    <row r="62" spans="1:9" ht="27.75" customHeight="1">
      <c r="A62" s="112" t="s">
        <v>524</v>
      </c>
      <c r="B62" s="113" t="s">
        <v>525</v>
      </c>
      <c r="C62" s="112"/>
      <c r="D62" s="112" t="s">
        <v>452</v>
      </c>
      <c r="E62" s="112">
        <v>4</v>
      </c>
      <c r="F62" s="112">
        <v>2</v>
      </c>
      <c r="G62" s="112">
        <v>3</v>
      </c>
      <c r="H62" s="123">
        <v>310651</v>
      </c>
      <c r="I62" s="123">
        <v>124894</v>
      </c>
    </row>
    <row r="63" spans="1:9" ht="14.25" customHeight="1">
      <c r="A63" s="74" t="s">
        <v>526</v>
      </c>
      <c r="B63" s="72" t="s">
        <v>527</v>
      </c>
      <c r="C63" s="112"/>
      <c r="D63" s="112"/>
      <c r="E63" s="112">
        <v>4</v>
      </c>
      <c r="F63" s="112">
        <v>2</v>
      </c>
      <c r="G63" s="112">
        <v>4</v>
      </c>
      <c r="H63" s="123">
        <v>109679646</v>
      </c>
      <c r="I63" s="123">
        <v>98330476</v>
      </c>
    </row>
    <row r="64" spans="1:9" ht="12.75" customHeight="1">
      <c r="A64" s="112" t="s">
        <v>528</v>
      </c>
      <c r="B64" s="113" t="s">
        <v>529</v>
      </c>
      <c r="C64" s="112"/>
      <c r="D64" s="112" t="s">
        <v>505</v>
      </c>
      <c r="E64" s="112">
        <v>4</v>
      </c>
      <c r="F64" s="112">
        <v>2</v>
      </c>
      <c r="G64" s="112">
        <v>5</v>
      </c>
      <c r="H64" s="123">
        <v>0</v>
      </c>
      <c r="I64" s="123">
        <v>0</v>
      </c>
    </row>
    <row r="65" spans="1:9" ht="15.75" customHeight="1">
      <c r="A65" s="112" t="s">
        <v>530</v>
      </c>
      <c r="B65" s="113" t="s">
        <v>531</v>
      </c>
      <c r="C65" s="112"/>
      <c r="D65" s="112" t="s">
        <v>505</v>
      </c>
      <c r="E65" s="112">
        <v>4</v>
      </c>
      <c r="F65" s="112">
        <v>2</v>
      </c>
      <c r="G65" s="112">
        <v>6</v>
      </c>
      <c r="H65" s="123">
        <v>8885513</v>
      </c>
      <c r="I65" s="123">
        <v>2585930</v>
      </c>
    </row>
    <row r="66" spans="1:9" ht="14.25" customHeight="1">
      <c r="A66" s="112" t="s">
        <v>532</v>
      </c>
      <c r="B66" s="113" t="s">
        <v>533</v>
      </c>
      <c r="C66" s="112"/>
      <c r="D66" s="112" t="s">
        <v>505</v>
      </c>
      <c r="E66" s="112">
        <v>4</v>
      </c>
      <c r="F66" s="112">
        <v>2</v>
      </c>
      <c r="G66" s="112">
        <v>7</v>
      </c>
      <c r="H66" s="123">
        <v>91536419</v>
      </c>
      <c r="I66" s="123">
        <v>90578000</v>
      </c>
    </row>
    <row r="67" spans="1:9" ht="12" customHeight="1">
      <c r="A67" s="112" t="s">
        <v>534</v>
      </c>
      <c r="B67" s="113" t="s">
        <v>535</v>
      </c>
      <c r="C67" s="112"/>
      <c r="D67" s="112" t="s">
        <v>505</v>
      </c>
      <c r="E67" s="112">
        <v>4</v>
      </c>
      <c r="F67" s="112">
        <v>2</v>
      </c>
      <c r="G67" s="112">
        <v>8</v>
      </c>
      <c r="H67" s="123">
        <v>3188125</v>
      </c>
      <c r="I67" s="123">
        <v>1062265</v>
      </c>
    </row>
    <row r="68" spans="1:9" ht="13.5" customHeight="1">
      <c r="A68" s="112" t="s">
        <v>536</v>
      </c>
      <c r="B68" s="113" t="s">
        <v>537</v>
      </c>
      <c r="C68" s="112"/>
      <c r="D68" s="112" t="s">
        <v>505</v>
      </c>
      <c r="E68" s="112">
        <v>4</v>
      </c>
      <c r="F68" s="112">
        <v>2</v>
      </c>
      <c r="G68" s="112">
        <v>9</v>
      </c>
      <c r="H68" s="123">
        <v>6042043</v>
      </c>
      <c r="I68" s="123">
        <v>3984953</v>
      </c>
    </row>
    <row r="69" spans="1:9" ht="27" customHeight="1">
      <c r="A69" s="112" t="s">
        <v>538</v>
      </c>
      <c r="B69" s="113" t="s">
        <v>539</v>
      </c>
      <c r="C69" s="112"/>
      <c r="D69" s="112" t="s">
        <v>505</v>
      </c>
      <c r="E69" s="112">
        <v>4</v>
      </c>
      <c r="F69" s="112">
        <v>3</v>
      </c>
      <c r="G69" s="112">
        <v>0</v>
      </c>
      <c r="H69" s="123">
        <v>27546</v>
      </c>
      <c r="I69" s="123">
        <v>119328</v>
      </c>
    </row>
    <row r="70" spans="1:9" ht="14.25" customHeight="1">
      <c r="A70" s="74" t="s">
        <v>540</v>
      </c>
      <c r="B70" s="72" t="s">
        <v>541</v>
      </c>
      <c r="C70" s="112"/>
      <c r="D70" s="112"/>
      <c r="E70" s="112">
        <v>4</v>
      </c>
      <c r="F70" s="112">
        <v>3</v>
      </c>
      <c r="G70" s="112">
        <v>1</v>
      </c>
      <c r="H70" s="123">
        <v>9321416</v>
      </c>
      <c r="I70" s="123">
        <v>2294418</v>
      </c>
    </row>
    <row r="71" spans="1:9" ht="14.25" customHeight="1">
      <c r="A71" s="74" t="s">
        <v>542</v>
      </c>
      <c r="B71" s="72" t="s">
        <v>543</v>
      </c>
      <c r="C71" s="112"/>
      <c r="D71" s="112"/>
      <c r="E71" s="112">
        <v>4</v>
      </c>
      <c r="F71" s="112">
        <v>3</v>
      </c>
      <c r="G71" s="112">
        <v>2</v>
      </c>
      <c r="H71" s="123">
        <v>0</v>
      </c>
      <c r="I71" s="123">
        <v>0</v>
      </c>
    </row>
    <row r="72" spans="1:9" ht="13.5" customHeight="1">
      <c r="A72" s="74" t="s">
        <v>544</v>
      </c>
      <c r="B72" s="113" t="s">
        <v>545</v>
      </c>
      <c r="C72" s="112"/>
      <c r="D72" s="112"/>
      <c r="E72" s="112">
        <v>4</v>
      </c>
      <c r="F72" s="112">
        <v>3</v>
      </c>
      <c r="G72" s="112">
        <v>3</v>
      </c>
      <c r="H72" s="123">
        <v>39395238</v>
      </c>
      <c r="I72" s="123">
        <v>7616815</v>
      </c>
    </row>
    <row r="73" spans="1:9" ht="14.25" customHeight="1">
      <c r="A73" s="74" t="s">
        <v>546</v>
      </c>
      <c r="B73" s="113" t="s">
        <v>547</v>
      </c>
      <c r="C73" s="112"/>
      <c r="D73" s="112"/>
      <c r="E73" s="112">
        <v>4</v>
      </c>
      <c r="F73" s="112">
        <v>3</v>
      </c>
      <c r="G73" s="112">
        <v>4</v>
      </c>
      <c r="H73" s="123">
        <v>10465697</v>
      </c>
      <c r="I73" s="123">
        <v>13272292</v>
      </c>
    </row>
    <row r="74" spans="1:9" ht="12.75" customHeight="1">
      <c r="A74" s="74" t="s">
        <v>548</v>
      </c>
      <c r="B74" s="113" t="s">
        <v>549</v>
      </c>
      <c r="C74" s="112"/>
      <c r="D74" s="112"/>
      <c r="E74" s="112">
        <v>4</v>
      </c>
      <c r="F74" s="112">
        <v>3</v>
      </c>
      <c r="G74" s="112">
        <v>5</v>
      </c>
      <c r="H74" s="123">
        <v>28929541</v>
      </c>
      <c r="I74" s="123">
        <v>0</v>
      </c>
    </row>
    <row r="75" spans="1:9" ht="13.5" customHeight="1">
      <c r="A75" s="74" t="s">
        <v>550</v>
      </c>
      <c r="B75" s="113" t="s">
        <v>551</v>
      </c>
      <c r="C75" s="112"/>
      <c r="D75" s="112"/>
      <c r="E75" s="112">
        <v>4</v>
      </c>
      <c r="F75" s="112">
        <v>3</v>
      </c>
      <c r="G75" s="112">
        <v>6</v>
      </c>
      <c r="H75" s="123">
        <v>0</v>
      </c>
      <c r="I75" s="123">
        <v>5655477</v>
      </c>
    </row>
    <row r="76" spans="1:9" ht="13.5" customHeight="1">
      <c r="A76" s="74" t="s">
        <v>552</v>
      </c>
      <c r="B76" s="113" t="s">
        <v>553</v>
      </c>
      <c r="C76" s="112"/>
      <c r="D76" s="112"/>
      <c r="E76" s="112">
        <v>4</v>
      </c>
      <c r="F76" s="112">
        <v>3</v>
      </c>
      <c r="G76" s="112">
        <v>7</v>
      </c>
      <c r="H76" s="123">
        <v>3885632</v>
      </c>
      <c r="I76" s="123">
        <v>9541109</v>
      </c>
    </row>
    <row r="77" spans="1:9" ht="14.25" customHeight="1">
      <c r="A77" s="74" t="s">
        <v>554</v>
      </c>
      <c r="B77" s="113" t="s">
        <v>555</v>
      </c>
      <c r="C77" s="112"/>
      <c r="D77" s="112" t="s">
        <v>452</v>
      </c>
      <c r="E77" s="112">
        <v>4</v>
      </c>
      <c r="F77" s="112">
        <v>3</v>
      </c>
      <c r="G77" s="112">
        <v>8</v>
      </c>
      <c r="H77" s="123">
        <v>3388907</v>
      </c>
      <c r="I77" s="123">
        <v>0</v>
      </c>
    </row>
    <row r="78" spans="1:9" ht="15" customHeight="1">
      <c r="A78" s="74" t="s">
        <v>556</v>
      </c>
      <c r="B78" s="113" t="s">
        <v>557</v>
      </c>
      <c r="C78" s="112"/>
      <c r="D78" s="112" t="s">
        <v>505</v>
      </c>
      <c r="E78" s="112">
        <v>4</v>
      </c>
      <c r="F78" s="112">
        <v>3</v>
      </c>
      <c r="G78" s="112">
        <v>9</v>
      </c>
      <c r="H78" s="123">
        <v>20166316</v>
      </c>
      <c r="I78" s="123">
        <v>0</v>
      </c>
    </row>
    <row r="79" spans="1:9" ht="26.25" customHeight="1">
      <c r="A79" s="74" t="s">
        <v>558</v>
      </c>
      <c r="B79" s="113" t="s">
        <v>559</v>
      </c>
      <c r="C79" s="112"/>
      <c r="D79" s="112"/>
      <c r="E79" s="112">
        <v>4</v>
      </c>
      <c r="F79" s="112">
        <v>4</v>
      </c>
      <c r="G79" s="112">
        <v>0</v>
      </c>
      <c r="H79" s="123">
        <v>16037764</v>
      </c>
      <c r="I79" s="123">
        <v>3885632</v>
      </c>
    </row>
    <row r="81" spans="1:9" ht="13.5">
      <c r="A81" s="121"/>
      <c r="B81" s="135" t="s">
        <v>222</v>
      </c>
      <c r="C81" s="135"/>
      <c r="I81" s="37" t="s">
        <v>637</v>
      </c>
    </row>
    <row r="82" spans="1:9" ht="13.5">
      <c r="A82" s="121"/>
      <c r="B82" s="135" t="s">
        <v>651</v>
      </c>
      <c r="C82" s="135"/>
      <c r="E82" s="114"/>
      <c r="F82" s="114"/>
      <c r="H82" s="37" t="s">
        <v>224</v>
      </c>
      <c r="I82" s="115" t="s">
        <v>48</v>
      </c>
    </row>
  </sheetData>
  <mergeCells count="20">
    <mergeCell ref="A10:I10"/>
    <mergeCell ref="B3:I3"/>
    <mergeCell ref="B4:I4"/>
    <mergeCell ref="B5:I5"/>
    <mergeCell ref="B6:I6"/>
    <mergeCell ref="B7:I7"/>
    <mergeCell ref="B81:C81"/>
    <mergeCell ref="B82:C82"/>
    <mergeCell ref="E21:G21"/>
    <mergeCell ref="E22:G22"/>
    <mergeCell ref="A11:I11"/>
    <mergeCell ref="B13:H13"/>
    <mergeCell ref="A16:A20"/>
    <mergeCell ref="B16:B20"/>
    <mergeCell ref="C16:C20"/>
    <mergeCell ref="D16:D20"/>
    <mergeCell ref="E16:G20"/>
    <mergeCell ref="H16:I18"/>
    <mergeCell ref="H19:H20"/>
    <mergeCell ref="I19:I20"/>
  </mergeCells>
  <printOptions horizontalCentered="1"/>
  <pageMargins left="0.43307086614173229" right="0.27559055118110237" top="0.27559055118110237" bottom="0.23622047244094491" header="0.23622047244094491" footer="0.23622047244094491"/>
  <pageSetup paperSize="9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6"/>
  <sheetViews>
    <sheetView tabSelected="1" topLeftCell="B31" zoomScaleNormal="100" workbookViewId="0">
      <selection activeCell="H46" sqref="H46:L49"/>
    </sheetView>
  </sheetViews>
  <sheetFormatPr defaultRowHeight="12.75"/>
  <cols>
    <col min="1" max="1" width="55" style="37" customWidth="1"/>
    <col min="2" max="2" width="2.7109375" style="37" customWidth="1"/>
    <col min="3" max="3" width="2.28515625" style="37" customWidth="1"/>
    <col min="4" max="4" width="2.7109375" style="37" customWidth="1"/>
    <col min="5" max="5" width="11.28515625" style="37" bestFit="1" customWidth="1"/>
    <col min="6" max="6" width="7.140625" style="37" customWidth="1"/>
    <col min="7" max="7" width="9.140625" style="37"/>
    <col min="8" max="8" width="11.28515625" style="37" customWidth="1"/>
    <col min="9" max="9" width="12.28515625" style="37" bestFit="1" customWidth="1"/>
    <col min="10" max="10" width="12.7109375" style="37" customWidth="1"/>
    <col min="11" max="11" width="5.85546875" style="37" customWidth="1"/>
    <col min="12" max="12" width="18.140625" style="37" bestFit="1" customWidth="1"/>
    <col min="13" max="251" width="9.140625" style="37"/>
    <col min="252" max="252" width="55" style="37" customWidth="1"/>
    <col min="253" max="253" width="2.7109375" style="37" customWidth="1"/>
    <col min="254" max="254" width="2.28515625" style="37" customWidth="1"/>
    <col min="255" max="255" width="2.7109375" style="37" customWidth="1"/>
    <col min="256" max="256" width="10.42578125" style="37" bestFit="1" customWidth="1"/>
    <col min="257" max="257" width="7.140625" style="37" customWidth="1"/>
    <col min="258" max="258" width="9.140625" style="37"/>
    <col min="259" max="259" width="10.42578125" style="37" bestFit="1" customWidth="1"/>
    <col min="260" max="260" width="11.28515625" style="37" bestFit="1" customWidth="1"/>
    <col min="261" max="261" width="11.42578125" style="37" bestFit="1" customWidth="1"/>
    <col min="262" max="262" width="5.85546875" style="37" customWidth="1"/>
    <col min="263" max="263" width="18.140625" style="37" bestFit="1" customWidth="1"/>
    <col min="264" max="507" width="9.140625" style="37"/>
    <col min="508" max="508" width="55" style="37" customWidth="1"/>
    <col min="509" max="509" width="2.7109375" style="37" customWidth="1"/>
    <col min="510" max="510" width="2.28515625" style="37" customWidth="1"/>
    <col min="511" max="511" width="2.7109375" style="37" customWidth="1"/>
    <col min="512" max="512" width="10.42578125" style="37" bestFit="1" customWidth="1"/>
    <col min="513" max="513" width="7.140625" style="37" customWidth="1"/>
    <col min="514" max="514" width="9.140625" style="37"/>
    <col min="515" max="515" width="10.42578125" style="37" bestFit="1" customWidth="1"/>
    <col min="516" max="516" width="11.28515625" style="37" bestFit="1" customWidth="1"/>
    <col min="517" max="517" width="11.42578125" style="37" bestFit="1" customWidth="1"/>
    <col min="518" max="518" width="5.85546875" style="37" customWidth="1"/>
    <col min="519" max="519" width="18.140625" style="37" bestFit="1" customWidth="1"/>
    <col min="520" max="763" width="9.140625" style="37"/>
    <col min="764" max="764" width="55" style="37" customWidth="1"/>
    <col min="765" max="765" width="2.7109375" style="37" customWidth="1"/>
    <col min="766" max="766" width="2.28515625" style="37" customWidth="1"/>
    <col min="767" max="767" width="2.7109375" style="37" customWidth="1"/>
    <col min="768" max="768" width="10.42578125" style="37" bestFit="1" customWidth="1"/>
    <col min="769" max="769" width="7.140625" style="37" customWidth="1"/>
    <col min="770" max="770" width="9.140625" style="37"/>
    <col min="771" max="771" width="10.42578125" style="37" bestFit="1" customWidth="1"/>
    <col min="772" max="772" width="11.28515625" style="37" bestFit="1" customWidth="1"/>
    <col min="773" max="773" width="11.42578125" style="37" bestFit="1" customWidth="1"/>
    <col min="774" max="774" width="5.85546875" style="37" customWidth="1"/>
    <col min="775" max="775" width="18.140625" style="37" bestFit="1" customWidth="1"/>
    <col min="776" max="1019" width="9.140625" style="37"/>
    <col min="1020" max="1020" width="55" style="37" customWidth="1"/>
    <col min="1021" max="1021" width="2.7109375" style="37" customWidth="1"/>
    <col min="1022" max="1022" width="2.28515625" style="37" customWidth="1"/>
    <col min="1023" max="1023" width="2.7109375" style="37" customWidth="1"/>
    <col min="1024" max="1024" width="10.42578125" style="37" bestFit="1" customWidth="1"/>
    <col min="1025" max="1025" width="7.140625" style="37" customWidth="1"/>
    <col min="1026" max="1026" width="9.140625" style="37"/>
    <col min="1027" max="1027" width="10.42578125" style="37" bestFit="1" customWidth="1"/>
    <col min="1028" max="1028" width="11.28515625" style="37" bestFit="1" customWidth="1"/>
    <col min="1029" max="1029" width="11.42578125" style="37" bestFit="1" customWidth="1"/>
    <col min="1030" max="1030" width="5.85546875" style="37" customWidth="1"/>
    <col min="1031" max="1031" width="18.140625" style="37" bestFit="1" customWidth="1"/>
    <col min="1032" max="1275" width="9.140625" style="37"/>
    <col min="1276" max="1276" width="55" style="37" customWidth="1"/>
    <col min="1277" max="1277" width="2.7109375" style="37" customWidth="1"/>
    <col min="1278" max="1278" width="2.28515625" style="37" customWidth="1"/>
    <col min="1279" max="1279" width="2.7109375" style="37" customWidth="1"/>
    <col min="1280" max="1280" width="10.42578125" style="37" bestFit="1" customWidth="1"/>
    <col min="1281" max="1281" width="7.140625" style="37" customWidth="1"/>
    <col min="1282" max="1282" width="9.140625" style="37"/>
    <col min="1283" max="1283" width="10.42578125" style="37" bestFit="1" customWidth="1"/>
    <col min="1284" max="1284" width="11.28515625" style="37" bestFit="1" customWidth="1"/>
    <col min="1285" max="1285" width="11.42578125" style="37" bestFit="1" customWidth="1"/>
    <col min="1286" max="1286" width="5.85546875" style="37" customWidth="1"/>
    <col min="1287" max="1287" width="18.140625" style="37" bestFit="1" customWidth="1"/>
    <col min="1288" max="1531" width="9.140625" style="37"/>
    <col min="1532" max="1532" width="55" style="37" customWidth="1"/>
    <col min="1533" max="1533" width="2.7109375" style="37" customWidth="1"/>
    <col min="1534" max="1534" width="2.28515625" style="37" customWidth="1"/>
    <col min="1535" max="1535" width="2.7109375" style="37" customWidth="1"/>
    <col min="1536" max="1536" width="10.42578125" style="37" bestFit="1" customWidth="1"/>
    <col min="1537" max="1537" width="7.140625" style="37" customWidth="1"/>
    <col min="1538" max="1538" width="9.140625" style="37"/>
    <col min="1539" max="1539" width="10.42578125" style="37" bestFit="1" customWidth="1"/>
    <col min="1540" max="1540" width="11.28515625" style="37" bestFit="1" customWidth="1"/>
    <col min="1541" max="1541" width="11.42578125" style="37" bestFit="1" customWidth="1"/>
    <col min="1542" max="1542" width="5.85546875" style="37" customWidth="1"/>
    <col min="1543" max="1543" width="18.140625" style="37" bestFit="1" customWidth="1"/>
    <col min="1544" max="1787" width="9.140625" style="37"/>
    <col min="1788" max="1788" width="55" style="37" customWidth="1"/>
    <col min="1789" max="1789" width="2.7109375" style="37" customWidth="1"/>
    <col min="1790" max="1790" width="2.28515625" style="37" customWidth="1"/>
    <col min="1791" max="1791" width="2.7109375" style="37" customWidth="1"/>
    <col min="1792" max="1792" width="10.42578125" style="37" bestFit="1" customWidth="1"/>
    <col min="1793" max="1793" width="7.140625" style="37" customWidth="1"/>
    <col min="1794" max="1794" width="9.140625" style="37"/>
    <col min="1795" max="1795" width="10.42578125" style="37" bestFit="1" customWidth="1"/>
    <col min="1796" max="1796" width="11.28515625" style="37" bestFit="1" customWidth="1"/>
    <col min="1797" max="1797" width="11.42578125" style="37" bestFit="1" customWidth="1"/>
    <col min="1798" max="1798" width="5.85546875" style="37" customWidth="1"/>
    <col min="1799" max="1799" width="18.140625" style="37" bestFit="1" customWidth="1"/>
    <col min="1800" max="2043" width="9.140625" style="37"/>
    <col min="2044" max="2044" width="55" style="37" customWidth="1"/>
    <col min="2045" max="2045" width="2.7109375" style="37" customWidth="1"/>
    <col min="2046" max="2046" width="2.28515625" style="37" customWidth="1"/>
    <col min="2047" max="2047" width="2.7109375" style="37" customWidth="1"/>
    <col min="2048" max="2048" width="10.42578125" style="37" bestFit="1" customWidth="1"/>
    <col min="2049" max="2049" width="7.140625" style="37" customWidth="1"/>
    <col min="2050" max="2050" width="9.140625" style="37"/>
    <col min="2051" max="2051" width="10.42578125" style="37" bestFit="1" customWidth="1"/>
    <col min="2052" max="2052" width="11.28515625" style="37" bestFit="1" customWidth="1"/>
    <col min="2053" max="2053" width="11.42578125" style="37" bestFit="1" customWidth="1"/>
    <col min="2054" max="2054" width="5.85546875" style="37" customWidth="1"/>
    <col min="2055" max="2055" width="18.140625" style="37" bestFit="1" customWidth="1"/>
    <col min="2056" max="2299" width="9.140625" style="37"/>
    <col min="2300" max="2300" width="55" style="37" customWidth="1"/>
    <col min="2301" max="2301" width="2.7109375" style="37" customWidth="1"/>
    <col min="2302" max="2302" width="2.28515625" style="37" customWidth="1"/>
    <col min="2303" max="2303" width="2.7109375" style="37" customWidth="1"/>
    <col min="2304" max="2304" width="10.42578125" style="37" bestFit="1" customWidth="1"/>
    <col min="2305" max="2305" width="7.140625" style="37" customWidth="1"/>
    <col min="2306" max="2306" width="9.140625" style="37"/>
    <col min="2307" max="2307" width="10.42578125" style="37" bestFit="1" customWidth="1"/>
    <col min="2308" max="2308" width="11.28515625" style="37" bestFit="1" customWidth="1"/>
    <col min="2309" max="2309" width="11.42578125" style="37" bestFit="1" customWidth="1"/>
    <col min="2310" max="2310" width="5.85546875" style="37" customWidth="1"/>
    <col min="2311" max="2311" width="18.140625" style="37" bestFit="1" customWidth="1"/>
    <col min="2312" max="2555" width="9.140625" style="37"/>
    <col min="2556" max="2556" width="55" style="37" customWidth="1"/>
    <col min="2557" max="2557" width="2.7109375" style="37" customWidth="1"/>
    <col min="2558" max="2558" width="2.28515625" style="37" customWidth="1"/>
    <col min="2559" max="2559" width="2.7109375" style="37" customWidth="1"/>
    <col min="2560" max="2560" width="10.42578125" style="37" bestFit="1" customWidth="1"/>
    <col min="2561" max="2561" width="7.140625" style="37" customWidth="1"/>
    <col min="2562" max="2562" width="9.140625" style="37"/>
    <col min="2563" max="2563" width="10.42578125" style="37" bestFit="1" customWidth="1"/>
    <col min="2564" max="2564" width="11.28515625" style="37" bestFit="1" customWidth="1"/>
    <col min="2565" max="2565" width="11.42578125" style="37" bestFit="1" customWidth="1"/>
    <col min="2566" max="2566" width="5.85546875" style="37" customWidth="1"/>
    <col min="2567" max="2567" width="18.140625" style="37" bestFit="1" customWidth="1"/>
    <col min="2568" max="2811" width="9.140625" style="37"/>
    <col min="2812" max="2812" width="55" style="37" customWidth="1"/>
    <col min="2813" max="2813" width="2.7109375" style="37" customWidth="1"/>
    <col min="2814" max="2814" width="2.28515625" style="37" customWidth="1"/>
    <col min="2815" max="2815" width="2.7109375" style="37" customWidth="1"/>
    <col min="2816" max="2816" width="10.42578125" style="37" bestFit="1" customWidth="1"/>
    <col min="2817" max="2817" width="7.140625" style="37" customWidth="1"/>
    <col min="2818" max="2818" width="9.140625" style="37"/>
    <col min="2819" max="2819" width="10.42578125" style="37" bestFit="1" customWidth="1"/>
    <col min="2820" max="2820" width="11.28515625" style="37" bestFit="1" customWidth="1"/>
    <col min="2821" max="2821" width="11.42578125" style="37" bestFit="1" customWidth="1"/>
    <col min="2822" max="2822" width="5.85546875" style="37" customWidth="1"/>
    <col min="2823" max="2823" width="18.140625" style="37" bestFit="1" customWidth="1"/>
    <col min="2824" max="3067" width="9.140625" style="37"/>
    <col min="3068" max="3068" width="55" style="37" customWidth="1"/>
    <col min="3069" max="3069" width="2.7109375" style="37" customWidth="1"/>
    <col min="3070" max="3070" width="2.28515625" style="37" customWidth="1"/>
    <col min="3071" max="3071" width="2.7109375" style="37" customWidth="1"/>
    <col min="3072" max="3072" width="10.42578125" style="37" bestFit="1" customWidth="1"/>
    <col min="3073" max="3073" width="7.140625" style="37" customWidth="1"/>
    <col min="3074" max="3074" width="9.140625" style="37"/>
    <col min="3075" max="3075" width="10.42578125" style="37" bestFit="1" customWidth="1"/>
    <col min="3076" max="3076" width="11.28515625" style="37" bestFit="1" customWidth="1"/>
    <col min="3077" max="3077" width="11.42578125" style="37" bestFit="1" customWidth="1"/>
    <col min="3078" max="3078" width="5.85546875" style="37" customWidth="1"/>
    <col min="3079" max="3079" width="18.140625" style="37" bestFit="1" customWidth="1"/>
    <col min="3080" max="3323" width="9.140625" style="37"/>
    <col min="3324" max="3324" width="55" style="37" customWidth="1"/>
    <col min="3325" max="3325" width="2.7109375" style="37" customWidth="1"/>
    <col min="3326" max="3326" width="2.28515625" style="37" customWidth="1"/>
    <col min="3327" max="3327" width="2.7109375" style="37" customWidth="1"/>
    <col min="3328" max="3328" width="10.42578125" style="37" bestFit="1" customWidth="1"/>
    <col min="3329" max="3329" width="7.140625" style="37" customWidth="1"/>
    <col min="3330" max="3330" width="9.140625" style="37"/>
    <col min="3331" max="3331" width="10.42578125" style="37" bestFit="1" customWidth="1"/>
    <col min="3332" max="3332" width="11.28515625" style="37" bestFit="1" customWidth="1"/>
    <col min="3333" max="3333" width="11.42578125" style="37" bestFit="1" customWidth="1"/>
    <col min="3334" max="3334" width="5.85546875" style="37" customWidth="1"/>
    <col min="3335" max="3335" width="18.140625" style="37" bestFit="1" customWidth="1"/>
    <col min="3336" max="3579" width="9.140625" style="37"/>
    <col min="3580" max="3580" width="55" style="37" customWidth="1"/>
    <col min="3581" max="3581" width="2.7109375" style="37" customWidth="1"/>
    <col min="3582" max="3582" width="2.28515625" style="37" customWidth="1"/>
    <col min="3583" max="3583" width="2.7109375" style="37" customWidth="1"/>
    <col min="3584" max="3584" width="10.42578125" style="37" bestFit="1" customWidth="1"/>
    <col min="3585" max="3585" width="7.140625" style="37" customWidth="1"/>
    <col min="3586" max="3586" width="9.140625" style="37"/>
    <col min="3587" max="3587" width="10.42578125" style="37" bestFit="1" customWidth="1"/>
    <col min="3588" max="3588" width="11.28515625" style="37" bestFit="1" customWidth="1"/>
    <col min="3589" max="3589" width="11.42578125" style="37" bestFit="1" customWidth="1"/>
    <col min="3590" max="3590" width="5.85546875" style="37" customWidth="1"/>
    <col min="3591" max="3591" width="18.140625" style="37" bestFit="1" customWidth="1"/>
    <col min="3592" max="3835" width="9.140625" style="37"/>
    <col min="3836" max="3836" width="55" style="37" customWidth="1"/>
    <col min="3837" max="3837" width="2.7109375" style="37" customWidth="1"/>
    <col min="3838" max="3838" width="2.28515625" style="37" customWidth="1"/>
    <col min="3839" max="3839" width="2.7109375" style="37" customWidth="1"/>
    <col min="3840" max="3840" width="10.42578125" style="37" bestFit="1" customWidth="1"/>
    <col min="3841" max="3841" width="7.140625" style="37" customWidth="1"/>
    <col min="3842" max="3842" width="9.140625" style="37"/>
    <col min="3843" max="3843" width="10.42578125" style="37" bestFit="1" customWidth="1"/>
    <col min="3844" max="3844" width="11.28515625" style="37" bestFit="1" customWidth="1"/>
    <col min="3845" max="3845" width="11.42578125" style="37" bestFit="1" customWidth="1"/>
    <col min="3846" max="3846" width="5.85546875" style="37" customWidth="1"/>
    <col min="3847" max="3847" width="18.140625" style="37" bestFit="1" customWidth="1"/>
    <col min="3848" max="4091" width="9.140625" style="37"/>
    <col min="4092" max="4092" width="55" style="37" customWidth="1"/>
    <col min="4093" max="4093" width="2.7109375" style="37" customWidth="1"/>
    <col min="4094" max="4094" width="2.28515625" style="37" customWidth="1"/>
    <col min="4095" max="4095" width="2.7109375" style="37" customWidth="1"/>
    <col min="4096" max="4096" width="10.42578125" style="37" bestFit="1" customWidth="1"/>
    <col min="4097" max="4097" width="7.140625" style="37" customWidth="1"/>
    <col min="4098" max="4098" width="9.140625" style="37"/>
    <col min="4099" max="4099" width="10.42578125" style="37" bestFit="1" customWidth="1"/>
    <col min="4100" max="4100" width="11.28515625" style="37" bestFit="1" customWidth="1"/>
    <col min="4101" max="4101" width="11.42578125" style="37" bestFit="1" customWidth="1"/>
    <col min="4102" max="4102" width="5.85546875" style="37" customWidth="1"/>
    <col min="4103" max="4103" width="18.140625" style="37" bestFit="1" customWidth="1"/>
    <col min="4104" max="4347" width="9.140625" style="37"/>
    <col min="4348" max="4348" width="55" style="37" customWidth="1"/>
    <col min="4349" max="4349" width="2.7109375" style="37" customWidth="1"/>
    <col min="4350" max="4350" width="2.28515625" style="37" customWidth="1"/>
    <col min="4351" max="4351" width="2.7109375" style="37" customWidth="1"/>
    <col min="4352" max="4352" width="10.42578125" style="37" bestFit="1" customWidth="1"/>
    <col min="4353" max="4353" width="7.140625" style="37" customWidth="1"/>
    <col min="4354" max="4354" width="9.140625" style="37"/>
    <col min="4355" max="4355" width="10.42578125" style="37" bestFit="1" customWidth="1"/>
    <col min="4356" max="4356" width="11.28515625" style="37" bestFit="1" customWidth="1"/>
    <col min="4357" max="4357" width="11.42578125" style="37" bestFit="1" customWidth="1"/>
    <col min="4358" max="4358" width="5.85546875" style="37" customWidth="1"/>
    <col min="4359" max="4359" width="18.140625" style="37" bestFit="1" customWidth="1"/>
    <col min="4360" max="4603" width="9.140625" style="37"/>
    <col min="4604" max="4604" width="55" style="37" customWidth="1"/>
    <col min="4605" max="4605" width="2.7109375" style="37" customWidth="1"/>
    <col min="4606" max="4606" width="2.28515625" style="37" customWidth="1"/>
    <col min="4607" max="4607" width="2.7109375" style="37" customWidth="1"/>
    <col min="4608" max="4608" width="10.42578125" style="37" bestFit="1" customWidth="1"/>
    <col min="4609" max="4609" width="7.140625" style="37" customWidth="1"/>
    <col min="4610" max="4610" width="9.140625" style="37"/>
    <col min="4611" max="4611" width="10.42578125" style="37" bestFit="1" customWidth="1"/>
    <col min="4612" max="4612" width="11.28515625" style="37" bestFit="1" customWidth="1"/>
    <col min="4613" max="4613" width="11.42578125" style="37" bestFit="1" customWidth="1"/>
    <col min="4614" max="4614" width="5.85546875" style="37" customWidth="1"/>
    <col min="4615" max="4615" width="18.140625" style="37" bestFit="1" customWidth="1"/>
    <col min="4616" max="4859" width="9.140625" style="37"/>
    <col min="4860" max="4860" width="55" style="37" customWidth="1"/>
    <col min="4861" max="4861" width="2.7109375" style="37" customWidth="1"/>
    <col min="4862" max="4862" width="2.28515625" style="37" customWidth="1"/>
    <col min="4863" max="4863" width="2.7109375" style="37" customWidth="1"/>
    <col min="4864" max="4864" width="10.42578125" style="37" bestFit="1" customWidth="1"/>
    <col min="4865" max="4865" width="7.140625" style="37" customWidth="1"/>
    <col min="4866" max="4866" width="9.140625" style="37"/>
    <col min="4867" max="4867" width="10.42578125" style="37" bestFit="1" customWidth="1"/>
    <col min="4868" max="4868" width="11.28515625" style="37" bestFit="1" customWidth="1"/>
    <col min="4869" max="4869" width="11.42578125" style="37" bestFit="1" customWidth="1"/>
    <col min="4870" max="4870" width="5.85546875" style="37" customWidth="1"/>
    <col min="4871" max="4871" width="18.140625" style="37" bestFit="1" customWidth="1"/>
    <col min="4872" max="5115" width="9.140625" style="37"/>
    <col min="5116" max="5116" width="55" style="37" customWidth="1"/>
    <col min="5117" max="5117" width="2.7109375" style="37" customWidth="1"/>
    <col min="5118" max="5118" width="2.28515625" style="37" customWidth="1"/>
    <col min="5119" max="5119" width="2.7109375" style="37" customWidth="1"/>
    <col min="5120" max="5120" width="10.42578125" style="37" bestFit="1" customWidth="1"/>
    <col min="5121" max="5121" width="7.140625" style="37" customWidth="1"/>
    <col min="5122" max="5122" width="9.140625" style="37"/>
    <col min="5123" max="5123" width="10.42578125" style="37" bestFit="1" customWidth="1"/>
    <col min="5124" max="5124" width="11.28515625" style="37" bestFit="1" customWidth="1"/>
    <col min="5125" max="5125" width="11.42578125" style="37" bestFit="1" customWidth="1"/>
    <col min="5126" max="5126" width="5.85546875" style="37" customWidth="1"/>
    <col min="5127" max="5127" width="18.140625" style="37" bestFit="1" customWidth="1"/>
    <col min="5128" max="5371" width="9.140625" style="37"/>
    <col min="5372" max="5372" width="55" style="37" customWidth="1"/>
    <col min="5373" max="5373" width="2.7109375" style="37" customWidth="1"/>
    <col min="5374" max="5374" width="2.28515625" style="37" customWidth="1"/>
    <col min="5375" max="5375" width="2.7109375" style="37" customWidth="1"/>
    <col min="5376" max="5376" width="10.42578125" style="37" bestFit="1" customWidth="1"/>
    <col min="5377" max="5377" width="7.140625" style="37" customWidth="1"/>
    <col min="5378" max="5378" width="9.140625" style="37"/>
    <col min="5379" max="5379" width="10.42578125" style="37" bestFit="1" customWidth="1"/>
    <col min="5380" max="5380" width="11.28515625" style="37" bestFit="1" customWidth="1"/>
    <col min="5381" max="5381" width="11.42578125" style="37" bestFit="1" customWidth="1"/>
    <col min="5382" max="5382" width="5.85546875" style="37" customWidth="1"/>
    <col min="5383" max="5383" width="18.140625" style="37" bestFit="1" customWidth="1"/>
    <col min="5384" max="5627" width="9.140625" style="37"/>
    <col min="5628" max="5628" width="55" style="37" customWidth="1"/>
    <col min="5629" max="5629" width="2.7109375" style="37" customWidth="1"/>
    <col min="5630" max="5630" width="2.28515625" style="37" customWidth="1"/>
    <col min="5631" max="5631" width="2.7109375" style="37" customWidth="1"/>
    <col min="5632" max="5632" width="10.42578125" style="37" bestFit="1" customWidth="1"/>
    <col min="5633" max="5633" width="7.140625" style="37" customWidth="1"/>
    <col min="5634" max="5634" width="9.140625" style="37"/>
    <col min="5635" max="5635" width="10.42578125" style="37" bestFit="1" customWidth="1"/>
    <col min="5636" max="5636" width="11.28515625" style="37" bestFit="1" customWidth="1"/>
    <col min="5637" max="5637" width="11.42578125" style="37" bestFit="1" customWidth="1"/>
    <col min="5638" max="5638" width="5.85546875" style="37" customWidth="1"/>
    <col min="5639" max="5639" width="18.140625" style="37" bestFit="1" customWidth="1"/>
    <col min="5640" max="5883" width="9.140625" style="37"/>
    <col min="5884" max="5884" width="55" style="37" customWidth="1"/>
    <col min="5885" max="5885" width="2.7109375" style="37" customWidth="1"/>
    <col min="5886" max="5886" width="2.28515625" style="37" customWidth="1"/>
    <col min="5887" max="5887" width="2.7109375" style="37" customWidth="1"/>
    <col min="5888" max="5888" width="10.42578125" style="37" bestFit="1" customWidth="1"/>
    <col min="5889" max="5889" width="7.140625" style="37" customWidth="1"/>
    <col min="5890" max="5890" width="9.140625" style="37"/>
    <col min="5891" max="5891" width="10.42578125" style="37" bestFit="1" customWidth="1"/>
    <col min="5892" max="5892" width="11.28515625" style="37" bestFit="1" customWidth="1"/>
    <col min="5893" max="5893" width="11.42578125" style="37" bestFit="1" customWidth="1"/>
    <col min="5894" max="5894" width="5.85546875" style="37" customWidth="1"/>
    <col min="5895" max="5895" width="18.140625" style="37" bestFit="1" customWidth="1"/>
    <col min="5896" max="6139" width="9.140625" style="37"/>
    <col min="6140" max="6140" width="55" style="37" customWidth="1"/>
    <col min="6141" max="6141" width="2.7109375" style="37" customWidth="1"/>
    <col min="6142" max="6142" width="2.28515625" style="37" customWidth="1"/>
    <col min="6143" max="6143" width="2.7109375" style="37" customWidth="1"/>
    <col min="6144" max="6144" width="10.42578125" style="37" bestFit="1" customWidth="1"/>
    <col min="6145" max="6145" width="7.140625" style="37" customWidth="1"/>
    <col min="6146" max="6146" width="9.140625" style="37"/>
    <col min="6147" max="6147" width="10.42578125" style="37" bestFit="1" customWidth="1"/>
    <col min="6148" max="6148" width="11.28515625" style="37" bestFit="1" customWidth="1"/>
    <col min="6149" max="6149" width="11.42578125" style="37" bestFit="1" customWidth="1"/>
    <col min="6150" max="6150" width="5.85546875" style="37" customWidth="1"/>
    <col min="6151" max="6151" width="18.140625" style="37" bestFit="1" customWidth="1"/>
    <col min="6152" max="6395" width="9.140625" style="37"/>
    <col min="6396" max="6396" width="55" style="37" customWidth="1"/>
    <col min="6397" max="6397" width="2.7109375" style="37" customWidth="1"/>
    <col min="6398" max="6398" width="2.28515625" style="37" customWidth="1"/>
    <col min="6399" max="6399" width="2.7109375" style="37" customWidth="1"/>
    <col min="6400" max="6400" width="10.42578125" style="37" bestFit="1" customWidth="1"/>
    <col min="6401" max="6401" width="7.140625" style="37" customWidth="1"/>
    <col min="6402" max="6402" width="9.140625" style="37"/>
    <col min="6403" max="6403" width="10.42578125" style="37" bestFit="1" customWidth="1"/>
    <col min="6404" max="6404" width="11.28515625" style="37" bestFit="1" customWidth="1"/>
    <col min="6405" max="6405" width="11.42578125" style="37" bestFit="1" customWidth="1"/>
    <col min="6406" max="6406" width="5.85546875" style="37" customWidth="1"/>
    <col min="6407" max="6407" width="18.140625" style="37" bestFit="1" customWidth="1"/>
    <col min="6408" max="6651" width="9.140625" style="37"/>
    <col min="6652" max="6652" width="55" style="37" customWidth="1"/>
    <col min="6653" max="6653" width="2.7109375" style="37" customWidth="1"/>
    <col min="6654" max="6654" width="2.28515625" style="37" customWidth="1"/>
    <col min="6655" max="6655" width="2.7109375" style="37" customWidth="1"/>
    <col min="6656" max="6656" width="10.42578125" style="37" bestFit="1" customWidth="1"/>
    <col min="6657" max="6657" width="7.140625" style="37" customWidth="1"/>
    <col min="6658" max="6658" width="9.140625" style="37"/>
    <col min="6659" max="6659" width="10.42578125" style="37" bestFit="1" customWidth="1"/>
    <col min="6660" max="6660" width="11.28515625" style="37" bestFit="1" customWidth="1"/>
    <col min="6661" max="6661" width="11.42578125" style="37" bestFit="1" customWidth="1"/>
    <col min="6662" max="6662" width="5.85546875" style="37" customWidth="1"/>
    <col min="6663" max="6663" width="18.140625" style="37" bestFit="1" customWidth="1"/>
    <col min="6664" max="6907" width="9.140625" style="37"/>
    <col min="6908" max="6908" width="55" style="37" customWidth="1"/>
    <col min="6909" max="6909" width="2.7109375" style="37" customWidth="1"/>
    <col min="6910" max="6910" width="2.28515625" style="37" customWidth="1"/>
    <col min="6911" max="6911" width="2.7109375" style="37" customWidth="1"/>
    <col min="6912" max="6912" width="10.42578125" style="37" bestFit="1" customWidth="1"/>
    <col min="6913" max="6913" width="7.140625" style="37" customWidth="1"/>
    <col min="6914" max="6914" width="9.140625" style="37"/>
    <col min="6915" max="6915" width="10.42578125" style="37" bestFit="1" customWidth="1"/>
    <col min="6916" max="6916" width="11.28515625" style="37" bestFit="1" customWidth="1"/>
    <col min="6917" max="6917" width="11.42578125" style="37" bestFit="1" customWidth="1"/>
    <col min="6918" max="6918" width="5.85546875" style="37" customWidth="1"/>
    <col min="6919" max="6919" width="18.140625" style="37" bestFit="1" customWidth="1"/>
    <col min="6920" max="7163" width="9.140625" style="37"/>
    <col min="7164" max="7164" width="55" style="37" customWidth="1"/>
    <col min="7165" max="7165" width="2.7109375" style="37" customWidth="1"/>
    <col min="7166" max="7166" width="2.28515625" style="37" customWidth="1"/>
    <col min="7167" max="7167" width="2.7109375" style="37" customWidth="1"/>
    <col min="7168" max="7168" width="10.42578125" style="37" bestFit="1" customWidth="1"/>
    <col min="7169" max="7169" width="7.140625" style="37" customWidth="1"/>
    <col min="7170" max="7170" width="9.140625" style="37"/>
    <col min="7171" max="7171" width="10.42578125" style="37" bestFit="1" customWidth="1"/>
    <col min="7172" max="7172" width="11.28515625" style="37" bestFit="1" customWidth="1"/>
    <col min="7173" max="7173" width="11.42578125" style="37" bestFit="1" customWidth="1"/>
    <col min="7174" max="7174" width="5.85546875" style="37" customWidth="1"/>
    <col min="7175" max="7175" width="18.140625" style="37" bestFit="1" customWidth="1"/>
    <col min="7176" max="7419" width="9.140625" style="37"/>
    <col min="7420" max="7420" width="55" style="37" customWidth="1"/>
    <col min="7421" max="7421" width="2.7109375" style="37" customWidth="1"/>
    <col min="7422" max="7422" width="2.28515625" style="37" customWidth="1"/>
    <col min="7423" max="7423" width="2.7109375" style="37" customWidth="1"/>
    <col min="7424" max="7424" width="10.42578125" style="37" bestFit="1" customWidth="1"/>
    <col min="7425" max="7425" width="7.140625" style="37" customWidth="1"/>
    <col min="7426" max="7426" width="9.140625" style="37"/>
    <col min="7427" max="7427" width="10.42578125" style="37" bestFit="1" customWidth="1"/>
    <col min="7428" max="7428" width="11.28515625" style="37" bestFit="1" customWidth="1"/>
    <col min="7429" max="7429" width="11.42578125" style="37" bestFit="1" customWidth="1"/>
    <col min="7430" max="7430" width="5.85546875" style="37" customWidth="1"/>
    <col min="7431" max="7431" width="18.140625" style="37" bestFit="1" customWidth="1"/>
    <col min="7432" max="7675" width="9.140625" style="37"/>
    <col min="7676" max="7676" width="55" style="37" customWidth="1"/>
    <col min="7677" max="7677" width="2.7109375" style="37" customWidth="1"/>
    <col min="7678" max="7678" width="2.28515625" style="37" customWidth="1"/>
    <col min="7679" max="7679" width="2.7109375" style="37" customWidth="1"/>
    <col min="7680" max="7680" width="10.42578125" style="37" bestFit="1" customWidth="1"/>
    <col min="7681" max="7681" width="7.140625" style="37" customWidth="1"/>
    <col min="7682" max="7682" width="9.140625" style="37"/>
    <col min="7683" max="7683" width="10.42578125" style="37" bestFit="1" customWidth="1"/>
    <col min="7684" max="7684" width="11.28515625" style="37" bestFit="1" customWidth="1"/>
    <col min="7685" max="7685" width="11.42578125" style="37" bestFit="1" customWidth="1"/>
    <col min="7686" max="7686" width="5.85546875" style="37" customWidth="1"/>
    <col min="7687" max="7687" width="18.140625" style="37" bestFit="1" customWidth="1"/>
    <col min="7688" max="7931" width="9.140625" style="37"/>
    <col min="7932" max="7932" width="55" style="37" customWidth="1"/>
    <col min="7933" max="7933" width="2.7109375" style="37" customWidth="1"/>
    <col min="7934" max="7934" width="2.28515625" style="37" customWidth="1"/>
    <col min="7935" max="7935" width="2.7109375" style="37" customWidth="1"/>
    <col min="7936" max="7936" width="10.42578125" style="37" bestFit="1" customWidth="1"/>
    <col min="7937" max="7937" width="7.140625" style="37" customWidth="1"/>
    <col min="7938" max="7938" width="9.140625" style="37"/>
    <col min="7939" max="7939" width="10.42578125" style="37" bestFit="1" customWidth="1"/>
    <col min="7940" max="7940" width="11.28515625" style="37" bestFit="1" customWidth="1"/>
    <col min="7941" max="7941" width="11.42578125" style="37" bestFit="1" customWidth="1"/>
    <col min="7942" max="7942" width="5.85546875" style="37" customWidth="1"/>
    <col min="7943" max="7943" width="18.140625" style="37" bestFit="1" customWidth="1"/>
    <col min="7944" max="8187" width="9.140625" style="37"/>
    <col min="8188" max="8188" width="55" style="37" customWidth="1"/>
    <col min="8189" max="8189" width="2.7109375" style="37" customWidth="1"/>
    <col min="8190" max="8190" width="2.28515625" style="37" customWidth="1"/>
    <col min="8191" max="8191" width="2.7109375" style="37" customWidth="1"/>
    <col min="8192" max="8192" width="10.42578125" style="37" bestFit="1" customWidth="1"/>
    <col min="8193" max="8193" width="7.140625" style="37" customWidth="1"/>
    <col min="8194" max="8194" width="9.140625" style="37"/>
    <col min="8195" max="8195" width="10.42578125" style="37" bestFit="1" customWidth="1"/>
    <col min="8196" max="8196" width="11.28515625" style="37" bestFit="1" customWidth="1"/>
    <col min="8197" max="8197" width="11.42578125" style="37" bestFit="1" customWidth="1"/>
    <col min="8198" max="8198" width="5.85546875" style="37" customWidth="1"/>
    <col min="8199" max="8199" width="18.140625" style="37" bestFit="1" customWidth="1"/>
    <col min="8200" max="8443" width="9.140625" style="37"/>
    <col min="8444" max="8444" width="55" style="37" customWidth="1"/>
    <col min="8445" max="8445" width="2.7109375" style="37" customWidth="1"/>
    <col min="8446" max="8446" width="2.28515625" style="37" customWidth="1"/>
    <col min="8447" max="8447" width="2.7109375" style="37" customWidth="1"/>
    <col min="8448" max="8448" width="10.42578125" style="37" bestFit="1" customWidth="1"/>
    <col min="8449" max="8449" width="7.140625" style="37" customWidth="1"/>
    <col min="8450" max="8450" width="9.140625" style="37"/>
    <col min="8451" max="8451" width="10.42578125" style="37" bestFit="1" customWidth="1"/>
    <col min="8452" max="8452" width="11.28515625" style="37" bestFit="1" customWidth="1"/>
    <col min="8453" max="8453" width="11.42578125" style="37" bestFit="1" customWidth="1"/>
    <col min="8454" max="8454" width="5.85546875" style="37" customWidth="1"/>
    <col min="8455" max="8455" width="18.140625" style="37" bestFit="1" customWidth="1"/>
    <col min="8456" max="8699" width="9.140625" style="37"/>
    <col min="8700" max="8700" width="55" style="37" customWidth="1"/>
    <col min="8701" max="8701" width="2.7109375" style="37" customWidth="1"/>
    <col min="8702" max="8702" width="2.28515625" style="37" customWidth="1"/>
    <col min="8703" max="8703" width="2.7109375" style="37" customWidth="1"/>
    <col min="8704" max="8704" width="10.42578125" style="37" bestFit="1" customWidth="1"/>
    <col min="8705" max="8705" width="7.140625" style="37" customWidth="1"/>
    <col min="8706" max="8706" width="9.140625" style="37"/>
    <col min="8707" max="8707" width="10.42578125" style="37" bestFit="1" customWidth="1"/>
    <col min="8708" max="8708" width="11.28515625" style="37" bestFit="1" customWidth="1"/>
    <col min="8709" max="8709" width="11.42578125" style="37" bestFit="1" customWidth="1"/>
    <col min="8710" max="8710" width="5.85546875" style="37" customWidth="1"/>
    <col min="8711" max="8711" width="18.140625" style="37" bestFit="1" customWidth="1"/>
    <col min="8712" max="8955" width="9.140625" style="37"/>
    <col min="8956" max="8956" width="55" style="37" customWidth="1"/>
    <col min="8957" max="8957" width="2.7109375" style="37" customWidth="1"/>
    <col min="8958" max="8958" width="2.28515625" style="37" customWidth="1"/>
    <col min="8959" max="8959" width="2.7109375" style="37" customWidth="1"/>
    <col min="8960" max="8960" width="10.42578125" style="37" bestFit="1" customWidth="1"/>
    <col min="8961" max="8961" width="7.140625" style="37" customWidth="1"/>
    <col min="8962" max="8962" width="9.140625" style="37"/>
    <col min="8963" max="8963" width="10.42578125" style="37" bestFit="1" customWidth="1"/>
    <col min="8964" max="8964" width="11.28515625" style="37" bestFit="1" customWidth="1"/>
    <col min="8965" max="8965" width="11.42578125" style="37" bestFit="1" customWidth="1"/>
    <col min="8966" max="8966" width="5.85546875" style="37" customWidth="1"/>
    <col min="8967" max="8967" width="18.140625" style="37" bestFit="1" customWidth="1"/>
    <col min="8968" max="9211" width="9.140625" style="37"/>
    <col min="9212" max="9212" width="55" style="37" customWidth="1"/>
    <col min="9213" max="9213" width="2.7109375" style="37" customWidth="1"/>
    <col min="9214" max="9214" width="2.28515625" style="37" customWidth="1"/>
    <col min="9215" max="9215" width="2.7109375" style="37" customWidth="1"/>
    <col min="9216" max="9216" width="10.42578125" style="37" bestFit="1" customWidth="1"/>
    <col min="9217" max="9217" width="7.140625" style="37" customWidth="1"/>
    <col min="9218" max="9218" width="9.140625" style="37"/>
    <col min="9219" max="9219" width="10.42578125" style="37" bestFit="1" customWidth="1"/>
    <col min="9220" max="9220" width="11.28515625" style="37" bestFit="1" customWidth="1"/>
    <col min="9221" max="9221" width="11.42578125" style="37" bestFit="1" customWidth="1"/>
    <col min="9222" max="9222" width="5.85546875" style="37" customWidth="1"/>
    <col min="9223" max="9223" width="18.140625" style="37" bestFit="1" customWidth="1"/>
    <col min="9224" max="9467" width="9.140625" style="37"/>
    <col min="9468" max="9468" width="55" style="37" customWidth="1"/>
    <col min="9469" max="9469" width="2.7109375" style="37" customWidth="1"/>
    <col min="9470" max="9470" width="2.28515625" style="37" customWidth="1"/>
    <col min="9471" max="9471" width="2.7109375" style="37" customWidth="1"/>
    <col min="9472" max="9472" width="10.42578125" style="37" bestFit="1" customWidth="1"/>
    <col min="9473" max="9473" width="7.140625" style="37" customWidth="1"/>
    <col min="9474" max="9474" width="9.140625" style="37"/>
    <col min="9475" max="9475" width="10.42578125" style="37" bestFit="1" customWidth="1"/>
    <col min="9476" max="9476" width="11.28515625" style="37" bestFit="1" customWidth="1"/>
    <col min="9477" max="9477" width="11.42578125" style="37" bestFit="1" customWidth="1"/>
    <col min="9478" max="9478" width="5.85546875" style="37" customWidth="1"/>
    <col min="9479" max="9479" width="18.140625" style="37" bestFit="1" customWidth="1"/>
    <col min="9480" max="9723" width="9.140625" style="37"/>
    <col min="9724" max="9724" width="55" style="37" customWidth="1"/>
    <col min="9725" max="9725" width="2.7109375" style="37" customWidth="1"/>
    <col min="9726" max="9726" width="2.28515625" style="37" customWidth="1"/>
    <col min="9727" max="9727" width="2.7109375" style="37" customWidth="1"/>
    <col min="9728" max="9728" width="10.42578125" style="37" bestFit="1" customWidth="1"/>
    <col min="9729" max="9729" width="7.140625" style="37" customWidth="1"/>
    <col min="9730" max="9730" width="9.140625" style="37"/>
    <col min="9731" max="9731" width="10.42578125" style="37" bestFit="1" customWidth="1"/>
    <col min="9732" max="9732" width="11.28515625" style="37" bestFit="1" customWidth="1"/>
    <col min="9733" max="9733" width="11.42578125" style="37" bestFit="1" customWidth="1"/>
    <col min="9734" max="9734" width="5.85546875" style="37" customWidth="1"/>
    <col min="9735" max="9735" width="18.140625" style="37" bestFit="1" customWidth="1"/>
    <col min="9736" max="9979" width="9.140625" style="37"/>
    <col min="9980" max="9980" width="55" style="37" customWidth="1"/>
    <col min="9981" max="9981" width="2.7109375" style="37" customWidth="1"/>
    <col min="9982" max="9982" width="2.28515625" style="37" customWidth="1"/>
    <col min="9983" max="9983" width="2.7109375" style="37" customWidth="1"/>
    <col min="9984" max="9984" width="10.42578125" style="37" bestFit="1" customWidth="1"/>
    <col min="9985" max="9985" width="7.140625" style="37" customWidth="1"/>
    <col min="9986" max="9986" width="9.140625" style="37"/>
    <col min="9987" max="9987" width="10.42578125" style="37" bestFit="1" customWidth="1"/>
    <col min="9988" max="9988" width="11.28515625" style="37" bestFit="1" customWidth="1"/>
    <col min="9989" max="9989" width="11.42578125" style="37" bestFit="1" customWidth="1"/>
    <col min="9990" max="9990" width="5.85546875" style="37" customWidth="1"/>
    <col min="9991" max="9991" width="18.140625" style="37" bestFit="1" customWidth="1"/>
    <col min="9992" max="10235" width="9.140625" style="37"/>
    <col min="10236" max="10236" width="55" style="37" customWidth="1"/>
    <col min="10237" max="10237" width="2.7109375" style="37" customWidth="1"/>
    <col min="10238" max="10238" width="2.28515625" style="37" customWidth="1"/>
    <col min="10239" max="10239" width="2.7109375" style="37" customWidth="1"/>
    <col min="10240" max="10240" width="10.42578125" style="37" bestFit="1" customWidth="1"/>
    <col min="10241" max="10241" width="7.140625" style="37" customWidth="1"/>
    <col min="10242" max="10242" width="9.140625" style="37"/>
    <col min="10243" max="10243" width="10.42578125" style="37" bestFit="1" customWidth="1"/>
    <col min="10244" max="10244" width="11.28515625" style="37" bestFit="1" customWidth="1"/>
    <col min="10245" max="10245" width="11.42578125" style="37" bestFit="1" customWidth="1"/>
    <col min="10246" max="10246" width="5.85546875" style="37" customWidth="1"/>
    <col min="10247" max="10247" width="18.140625" style="37" bestFit="1" customWidth="1"/>
    <col min="10248" max="10491" width="9.140625" style="37"/>
    <col min="10492" max="10492" width="55" style="37" customWidth="1"/>
    <col min="10493" max="10493" width="2.7109375" style="37" customWidth="1"/>
    <col min="10494" max="10494" width="2.28515625" style="37" customWidth="1"/>
    <col min="10495" max="10495" width="2.7109375" style="37" customWidth="1"/>
    <col min="10496" max="10496" width="10.42578125" style="37" bestFit="1" customWidth="1"/>
    <col min="10497" max="10497" width="7.140625" style="37" customWidth="1"/>
    <col min="10498" max="10498" width="9.140625" style="37"/>
    <col min="10499" max="10499" width="10.42578125" style="37" bestFit="1" customWidth="1"/>
    <col min="10500" max="10500" width="11.28515625" style="37" bestFit="1" customWidth="1"/>
    <col min="10501" max="10501" width="11.42578125" style="37" bestFit="1" customWidth="1"/>
    <col min="10502" max="10502" width="5.85546875" style="37" customWidth="1"/>
    <col min="10503" max="10503" width="18.140625" style="37" bestFit="1" customWidth="1"/>
    <col min="10504" max="10747" width="9.140625" style="37"/>
    <col min="10748" max="10748" width="55" style="37" customWidth="1"/>
    <col min="10749" max="10749" width="2.7109375" style="37" customWidth="1"/>
    <col min="10750" max="10750" width="2.28515625" style="37" customWidth="1"/>
    <col min="10751" max="10751" width="2.7109375" style="37" customWidth="1"/>
    <col min="10752" max="10752" width="10.42578125" style="37" bestFit="1" customWidth="1"/>
    <col min="10753" max="10753" width="7.140625" style="37" customWidth="1"/>
    <col min="10754" max="10754" width="9.140625" style="37"/>
    <col min="10755" max="10755" width="10.42578125" style="37" bestFit="1" customWidth="1"/>
    <col min="10756" max="10756" width="11.28515625" style="37" bestFit="1" customWidth="1"/>
    <col min="10757" max="10757" width="11.42578125" style="37" bestFit="1" customWidth="1"/>
    <col min="10758" max="10758" width="5.85546875" style="37" customWidth="1"/>
    <col min="10759" max="10759" width="18.140625" style="37" bestFit="1" customWidth="1"/>
    <col min="10760" max="11003" width="9.140625" style="37"/>
    <col min="11004" max="11004" width="55" style="37" customWidth="1"/>
    <col min="11005" max="11005" width="2.7109375" style="37" customWidth="1"/>
    <col min="11006" max="11006" width="2.28515625" style="37" customWidth="1"/>
    <col min="11007" max="11007" width="2.7109375" style="37" customWidth="1"/>
    <col min="11008" max="11008" width="10.42578125" style="37" bestFit="1" customWidth="1"/>
    <col min="11009" max="11009" width="7.140625" style="37" customWidth="1"/>
    <col min="11010" max="11010" width="9.140625" style="37"/>
    <col min="11011" max="11011" width="10.42578125" style="37" bestFit="1" customWidth="1"/>
    <col min="11012" max="11012" width="11.28515625" style="37" bestFit="1" customWidth="1"/>
    <col min="11013" max="11013" width="11.42578125" style="37" bestFit="1" customWidth="1"/>
    <col min="11014" max="11014" width="5.85546875" style="37" customWidth="1"/>
    <col min="11015" max="11015" width="18.140625" style="37" bestFit="1" customWidth="1"/>
    <col min="11016" max="11259" width="9.140625" style="37"/>
    <col min="11260" max="11260" width="55" style="37" customWidth="1"/>
    <col min="11261" max="11261" width="2.7109375" style="37" customWidth="1"/>
    <col min="11262" max="11262" width="2.28515625" style="37" customWidth="1"/>
    <col min="11263" max="11263" width="2.7109375" style="37" customWidth="1"/>
    <col min="11264" max="11264" width="10.42578125" style="37" bestFit="1" customWidth="1"/>
    <col min="11265" max="11265" width="7.140625" style="37" customWidth="1"/>
    <col min="11266" max="11266" width="9.140625" style="37"/>
    <col min="11267" max="11267" width="10.42578125" style="37" bestFit="1" customWidth="1"/>
    <col min="11268" max="11268" width="11.28515625" style="37" bestFit="1" customWidth="1"/>
    <col min="11269" max="11269" width="11.42578125" style="37" bestFit="1" customWidth="1"/>
    <col min="11270" max="11270" width="5.85546875" style="37" customWidth="1"/>
    <col min="11271" max="11271" width="18.140625" style="37" bestFit="1" customWidth="1"/>
    <col min="11272" max="11515" width="9.140625" style="37"/>
    <col min="11516" max="11516" width="55" style="37" customWidth="1"/>
    <col min="11517" max="11517" width="2.7109375" style="37" customWidth="1"/>
    <col min="11518" max="11518" width="2.28515625" style="37" customWidth="1"/>
    <col min="11519" max="11519" width="2.7109375" style="37" customWidth="1"/>
    <col min="11520" max="11520" width="10.42578125" style="37" bestFit="1" customWidth="1"/>
    <col min="11521" max="11521" width="7.140625" style="37" customWidth="1"/>
    <col min="11522" max="11522" width="9.140625" style="37"/>
    <col min="11523" max="11523" width="10.42578125" style="37" bestFit="1" customWidth="1"/>
    <col min="11524" max="11524" width="11.28515625" style="37" bestFit="1" customWidth="1"/>
    <col min="11525" max="11525" width="11.42578125" style="37" bestFit="1" customWidth="1"/>
    <col min="11526" max="11526" width="5.85546875" style="37" customWidth="1"/>
    <col min="11527" max="11527" width="18.140625" style="37" bestFit="1" customWidth="1"/>
    <col min="11528" max="11771" width="9.140625" style="37"/>
    <col min="11772" max="11772" width="55" style="37" customWidth="1"/>
    <col min="11773" max="11773" width="2.7109375" style="37" customWidth="1"/>
    <col min="11774" max="11774" width="2.28515625" style="37" customWidth="1"/>
    <col min="11775" max="11775" width="2.7109375" style="37" customWidth="1"/>
    <col min="11776" max="11776" width="10.42578125" style="37" bestFit="1" customWidth="1"/>
    <col min="11777" max="11777" width="7.140625" style="37" customWidth="1"/>
    <col min="11778" max="11778" width="9.140625" style="37"/>
    <col min="11779" max="11779" width="10.42578125" style="37" bestFit="1" customWidth="1"/>
    <col min="11780" max="11780" width="11.28515625" style="37" bestFit="1" customWidth="1"/>
    <col min="11781" max="11781" width="11.42578125" style="37" bestFit="1" customWidth="1"/>
    <col min="11782" max="11782" width="5.85546875" style="37" customWidth="1"/>
    <col min="11783" max="11783" width="18.140625" style="37" bestFit="1" customWidth="1"/>
    <col min="11784" max="12027" width="9.140625" style="37"/>
    <col min="12028" max="12028" width="55" style="37" customWidth="1"/>
    <col min="12029" max="12029" width="2.7109375" style="37" customWidth="1"/>
    <col min="12030" max="12030" width="2.28515625" style="37" customWidth="1"/>
    <col min="12031" max="12031" width="2.7109375" style="37" customWidth="1"/>
    <col min="12032" max="12032" width="10.42578125" style="37" bestFit="1" customWidth="1"/>
    <col min="12033" max="12033" width="7.140625" style="37" customWidth="1"/>
    <col min="12034" max="12034" width="9.140625" style="37"/>
    <col min="12035" max="12035" width="10.42578125" style="37" bestFit="1" customWidth="1"/>
    <col min="12036" max="12036" width="11.28515625" style="37" bestFit="1" customWidth="1"/>
    <col min="12037" max="12037" width="11.42578125" style="37" bestFit="1" customWidth="1"/>
    <col min="12038" max="12038" width="5.85546875" style="37" customWidth="1"/>
    <col min="12039" max="12039" width="18.140625" style="37" bestFit="1" customWidth="1"/>
    <col min="12040" max="12283" width="9.140625" style="37"/>
    <col min="12284" max="12284" width="55" style="37" customWidth="1"/>
    <col min="12285" max="12285" width="2.7109375" style="37" customWidth="1"/>
    <col min="12286" max="12286" width="2.28515625" style="37" customWidth="1"/>
    <col min="12287" max="12287" width="2.7109375" style="37" customWidth="1"/>
    <col min="12288" max="12288" width="10.42578125" style="37" bestFit="1" customWidth="1"/>
    <col min="12289" max="12289" width="7.140625" style="37" customWidth="1"/>
    <col min="12290" max="12290" width="9.140625" style="37"/>
    <col min="12291" max="12291" width="10.42578125" style="37" bestFit="1" customWidth="1"/>
    <col min="12292" max="12292" width="11.28515625" style="37" bestFit="1" customWidth="1"/>
    <col min="12293" max="12293" width="11.42578125" style="37" bestFit="1" customWidth="1"/>
    <col min="12294" max="12294" width="5.85546875" style="37" customWidth="1"/>
    <col min="12295" max="12295" width="18.140625" style="37" bestFit="1" customWidth="1"/>
    <col min="12296" max="12539" width="9.140625" style="37"/>
    <col min="12540" max="12540" width="55" style="37" customWidth="1"/>
    <col min="12541" max="12541" width="2.7109375" style="37" customWidth="1"/>
    <col min="12542" max="12542" width="2.28515625" style="37" customWidth="1"/>
    <col min="12543" max="12543" width="2.7109375" style="37" customWidth="1"/>
    <col min="12544" max="12544" width="10.42578125" style="37" bestFit="1" customWidth="1"/>
    <col min="12545" max="12545" width="7.140625" style="37" customWidth="1"/>
    <col min="12546" max="12546" width="9.140625" style="37"/>
    <col min="12547" max="12547" width="10.42578125" style="37" bestFit="1" customWidth="1"/>
    <col min="12548" max="12548" width="11.28515625" style="37" bestFit="1" customWidth="1"/>
    <col min="12549" max="12549" width="11.42578125" style="37" bestFit="1" customWidth="1"/>
    <col min="12550" max="12550" width="5.85546875" style="37" customWidth="1"/>
    <col min="12551" max="12551" width="18.140625" style="37" bestFit="1" customWidth="1"/>
    <col min="12552" max="12795" width="9.140625" style="37"/>
    <col min="12796" max="12796" width="55" style="37" customWidth="1"/>
    <col min="12797" max="12797" width="2.7109375" style="37" customWidth="1"/>
    <col min="12798" max="12798" width="2.28515625" style="37" customWidth="1"/>
    <col min="12799" max="12799" width="2.7109375" style="37" customWidth="1"/>
    <col min="12800" max="12800" width="10.42578125" style="37" bestFit="1" customWidth="1"/>
    <col min="12801" max="12801" width="7.140625" style="37" customWidth="1"/>
    <col min="12802" max="12802" width="9.140625" style="37"/>
    <col min="12803" max="12803" width="10.42578125" style="37" bestFit="1" customWidth="1"/>
    <col min="12804" max="12804" width="11.28515625" style="37" bestFit="1" customWidth="1"/>
    <col min="12805" max="12805" width="11.42578125" style="37" bestFit="1" customWidth="1"/>
    <col min="12806" max="12806" width="5.85546875" style="37" customWidth="1"/>
    <col min="12807" max="12807" width="18.140625" style="37" bestFit="1" customWidth="1"/>
    <col min="12808" max="13051" width="9.140625" style="37"/>
    <col min="13052" max="13052" width="55" style="37" customWidth="1"/>
    <col min="13053" max="13053" width="2.7109375" style="37" customWidth="1"/>
    <col min="13054" max="13054" width="2.28515625" style="37" customWidth="1"/>
    <col min="13055" max="13055" width="2.7109375" style="37" customWidth="1"/>
    <col min="13056" max="13056" width="10.42578125" style="37" bestFit="1" customWidth="1"/>
    <col min="13057" max="13057" width="7.140625" style="37" customWidth="1"/>
    <col min="13058" max="13058" width="9.140625" style="37"/>
    <col min="13059" max="13059" width="10.42578125" style="37" bestFit="1" customWidth="1"/>
    <col min="13060" max="13060" width="11.28515625" style="37" bestFit="1" customWidth="1"/>
    <col min="13061" max="13061" width="11.42578125" style="37" bestFit="1" customWidth="1"/>
    <col min="13062" max="13062" width="5.85546875" style="37" customWidth="1"/>
    <col min="13063" max="13063" width="18.140625" style="37" bestFit="1" customWidth="1"/>
    <col min="13064" max="13307" width="9.140625" style="37"/>
    <col min="13308" max="13308" width="55" style="37" customWidth="1"/>
    <col min="13309" max="13309" width="2.7109375" style="37" customWidth="1"/>
    <col min="13310" max="13310" width="2.28515625" style="37" customWidth="1"/>
    <col min="13311" max="13311" width="2.7109375" style="37" customWidth="1"/>
    <col min="13312" max="13312" width="10.42578125" style="37" bestFit="1" customWidth="1"/>
    <col min="13313" max="13313" width="7.140625" style="37" customWidth="1"/>
    <col min="13314" max="13314" width="9.140625" style="37"/>
    <col min="13315" max="13315" width="10.42578125" style="37" bestFit="1" customWidth="1"/>
    <col min="13316" max="13316" width="11.28515625" style="37" bestFit="1" customWidth="1"/>
    <col min="13317" max="13317" width="11.42578125" style="37" bestFit="1" customWidth="1"/>
    <col min="13318" max="13318" width="5.85546875" style="37" customWidth="1"/>
    <col min="13319" max="13319" width="18.140625" style="37" bestFit="1" customWidth="1"/>
    <col min="13320" max="13563" width="9.140625" style="37"/>
    <col min="13564" max="13564" width="55" style="37" customWidth="1"/>
    <col min="13565" max="13565" width="2.7109375" style="37" customWidth="1"/>
    <col min="13566" max="13566" width="2.28515625" style="37" customWidth="1"/>
    <col min="13567" max="13567" width="2.7109375" style="37" customWidth="1"/>
    <col min="13568" max="13568" width="10.42578125" style="37" bestFit="1" customWidth="1"/>
    <col min="13569" max="13569" width="7.140625" style="37" customWidth="1"/>
    <col min="13570" max="13570" width="9.140625" style="37"/>
    <col min="13571" max="13571" width="10.42578125" style="37" bestFit="1" customWidth="1"/>
    <col min="13572" max="13572" width="11.28515625" style="37" bestFit="1" customWidth="1"/>
    <col min="13573" max="13573" width="11.42578125" style="37" bestFit="1" customWidth="1"/>
    <col min="13574" max="13574" width="5.85546875" style="37" customWidth="1"/>
    <col min="13575" max="13575" width="18.140625" style="37" bestFit="1" customWidth="1"/>
    <col min="13576" max="13819" width="9.140625" style="37"/>
    <col min="13820" max="13820" width="55" style="37" customWidth="1"/>
    <col min="13821" max="13821" width="2.7109375" style="37" customWidth="1"/>
    <col min="13822" max="13822" width="2.28515625" style="37" customWidth="1"/>
    <col min="13823" max="13823" width="2.7109375" style="37" customWidth="1"/>
    <col min="13824" max="13824" width="10.42578125" style="37" bestFit="1" customWidth="1"/>
    <col min="13825" max="13825" width="7.140625" style="37" customWidth="1"/>
    <col min="13826" max="13826" width="9.140625" style="37"/>
    <col min="13827" max="13827" width="10.42578125" style="37" bestFit="1" customWidth="1"/>
    <col min="13828" max="13828" width="11.28515625" style="37" bestFit="1" customWidth="1"/>
    <col min="13829" max="13829" width="11.42578125" style="37" bestFit="1" customWidth="1"/>
    <col min="13830" max="13830" width="5.85546875" style="37" customWidth="1"/>
    <col min="13831" max="13831" width="18.140625" style="37" bestFit="1" customWidth="1"/>
    <col min="13832" max="14075" width="9.140625" style="37"/>
    <col min="14076" max="14076" width="55" style="37" customWidth="1"/>
    <col min="14077" max="14077" width="2.7109375" style="37" customWidth="1"/>
    <col min="14078" max="14078" width="2.28515625" style="37" customWidth="1"/>
    <col min="14079" max="14079" width="2.7109375" style="37" customWidth="1"/>
    <col min="14080" max="14080" width="10.42578125" style="37" bestFit="1" customWidth="1"/>
    <col min="14081" max="14081" width="7.140625" style="37" customWidth="1"/>
    <col min="14082" max="14082" width="9.140625" style="37"/>
    <col min="14083" max="14083" width="10.42578125" style="37" bestFit="1" customWidth="1"/>
    <col min="14084" max="14084" width="11.28515625" style="37" bestFit="1" customWidth="1"/>
    <col min="14085" max="14085" width="11.42578125" style="37" bestFit="1" customWidth="1"/>
    <col min="14086" max="14086" width="5.85546875" style="37" customWidth="1"/>
    <col min="14087" max="14087" width="18.140625" style="37" bestFit="1" customWidth="1"/>
    <col min="14088" max="14331" width="9.140625" style="37"/>
    <col min="14332" max="14332" width="55" style="37" customWidth="1"/>
    <col min="14333" max="14333" width="2.7109375" style="37" customWidth="1"/>
    <col min="14334" max="14334" width="2.28515625" style="37" customWidth="1"/>
    <col min="14335" max="14335" width="2.7109375" style="37" customWidth="1"/>
    <col min="14336" max="14336" width="10.42578125" style="37" bestFit="1" customWidth="1"/>
    <col min="14337" max="14337" width="7.140625" style="37" customWidth="1"/>
    <col min="14338" max="14338" width="9.140625" style="37"/>
    <col min="14339" max="14339" width="10.42578125" style="37" bestFit="1" customWidth="1"/>
    <col min="14340" max="14340" width="11.28515625" style="37" bestFit="1" customWidth="1"/>
    <col min="14341" max="14341" width="11.42578125" style="37" bestFit="1" customWidth="1"/>
    <col min="14342" max="14342" width="5.85546875" style="37" customWidth="1"/>
    <col min="14343" max="14343" width="18.140625" style="37" bestFit="1" customWidth="1"/>
    <col min="14344" max="14587" width="9.140625" style="37"/>
    <col min="14588" max="14588" width="55" style="37" customWidth="1"/>
    <col min="14589" max="14589" width="2.7109375" style="37" customWidth="1"/>
    <col min="14590" max="14590" width="2.28515625" style="37" customWidth="1"/>
    <col min="14591" max="14591" width="2.7109375" style="37" customWidth="1"/>
    <col min="14592" max="14592" width="10.42578125" style="37" bestFit="1" customWidth="1"/>
    <col min="14593" max="14593" width="7.140625" style="37" customWidth="1"/>
    <col min="14594" max="14594" width="9.140625" style="37"/>
    <col min="14595" max="14595" width="10.42578125" style="37" bestFit="1" customWidth="1"/>
    <col min="14596" max="14596" width="11.28515625" style="37" bestFit="1" customWidth="1"/>
    <col min="14597" max="14597" width="11.42578125" style="37" bestFit="1" customWidth="1"/>
    <col min="14598" max="14598" width="5.85546875" style="37" customWidth="1"/>
    <col min="14599" max="14599" width="18.140625" style="37" bestFit="1" customWidth="1"/>
    <col min="14600" max="14843" width="9.140625" style="37"/>
    <col min="14844" max="14844" width="55" style="37" customWidth="1"/>
    <col min="14845" max="14845" width="2.7109375" style="37" customWidth="1"/>
    <col min="14846" max="14846" width="2.28515625" style="37" customWidth="1"/>
    <col min="14847" max="14847" width="2.7109375" style="37" customWidth="1"/>
    <col min="14848" max="14848" width="10.42578125" style="37" bestFit="1" customWidth="1"/>
    <col min="14849" max="14849" width="7.140625" style="37" customWidth="1"/>
    <col min="14850" max="14850" width="9.140625" style="37"/>
    <col min="14851" max="14851" width="10.42578125" style="37" bestFit="1" customWidth="1"/>
    <col min="14852" max="14852" width="11.28515625" style="37" bestFit="1" customWidth="1"/>
    <col min="14853" max="14853" width="11.42578125" style="37" bestFit="1" customWidth="1"/>
    <col min="14854" max="14854" width="5.85546875" style="37" customWidth="1"/>
    <col min="14855" max="14855" width="18.140625" style="37" bestFit="1" customWidth="1"/>
    <col min="14856" max="15099" width="9.140625" style="37"/>
    <col min="15100" max="15100" width="55" style="37" customWidth="1"/>
    <col min="15101" max="15101" width="2.7109375" style="37" customWidth="1"/>
    <col min="15102" max="15102" width="2.28515625" style="37" customWidth="1"/>
    <col min="15103" max="15103" width="2.7109375" style="37" customWidth="1"/>
    <col min="15104" max="15104" width="10.42578125" style="37" bestFit="1" customWidth="1"/>
    <col min="15105" max="15105" width="7.140625" style="37" customWidth="1"/>
    <col min="15106" max="15106" width="9.140625" style="37"/>
    <col min="15107" max="15107" width="10.42578125" style="37" bestFit="1" customWidth="1"/>
    <col min="15108" max="15108" width="11.28515625" style="37" bestFit="1" customWidth="1"/>
    <col min="15109" max="15109" width="11.42578125" style="37" bestFit="1" customWidth="1"/>
    <col min="15110" max="15110" width="5.85546875" style="37" customWidth="1"/>
    <col min="15111" max="15111" width="18.140625" style="37" bestFit="1" customWidth="1"/>
    <col min="15112" max="15355" width="9.140625" style="37"/>
    <col min="15356" max="15356" width="55" style="37" customWidth="1"/>
    <col min="15357" max="15357" width="2.7109375" style="37" customWidth="1"/>
    <col min="15358" max="15358" width="2.28515625" style="37" customWidth="1"/>
    <col min="15359" max="15359" width="2.7109375" style="37" customWidth="1"/>
    <col min="15360" max="15360" width="10.42578125" style="37" bestFit="1" customWidth="1"/>
    <col min="15361" max="15361" width="7.140625" style="37" customWidth="1"/>
    <col min="15362" max="15362" width="9.140625" style="37"/>
    <col min="15363" max="15363" width="10.42578125" style="37" bestFit="1" customWidth="1"/>
    <col min="15364" max="15364" width="11.28515625" style="37" bestFit="1" customWidth="1"/>
    <col min="15365" max="15365" width="11.42578125" style="37" bestFit="1" customWidth="1"/>
    <col min="15366" max="15366" width="5.85546875" style="37" customWidth="1"/>
    <col min="15367" max="15367" width="18.140625" style="37" bestFit="1" customWidth="1"/>
    <col min="15368" max="15611" width="9.140625" style="37"/>
    <col min="15612" max="15612" width="55" style="37" customWidth="1"/>
    <col min="15613" max="15613" width="2.7109375" style="37" customWidth="1"/>
    <col min="15614" max="15614" width="2.28515625" style="37" customWidth="1"/>
    <col min="15615" max="15615" width="2.7109375" style="37" customWidth="1"/>
    <col min="15616" max="15616" width="10.42578125" style="37" bestFit="1" customWidth="1"/>
    <col min="15617" max="15617" width="7.140625" style="37" customWidth="1"/>
    <col min="15618" max="15618" width="9.140625" style="37"/>
    <col min="15619" max="15619" width="10.42578125" style="37" bestFit="1" customWidth="1"/>
    <col min="15620" max="15620" width="11.28515625" style="37" bestFit="1" customWidth="1"/>
    <col min="15621" max="15621" width="11.42578125" style="37" bestFit="1" customWidth="1"/>
    <col min="15622" max="15622" width="5.85546875" style="37" customWidth="1"/>
    <col min="15623" max="15623" width="18.140625" style="37" bestFit="1" customWidth="1"/>
    <col min="15624" max="15867" width="9.140625" style="37"/>
    <col min="15868" max="15868" width="55" style="37" customWidth="1"/>
    <col min="15869" max="15869" width="2.7109375" style="37" customWidth="1"/>
    <col min="15870" max="15870" width="2.28515625" style="37" customWidth="1"/>
    <col min="15871" max="15871" width="2.7109375" style="37" customWidth="1"/>
    <col min="15872" max="15872" width="10.42578125" style="37" bestFit="1" customWidth="1"/>
    <col min="15873" max="15873" width="7.140625" style="37" customWidth="1"/>
    <col min="15874" max="15874" width="9.140625" style="37"/>
    <col min="15875" max="15875" width="10.42578125" style="37" bestFit="1" customWidth="1"/>
    <col min="15876" max="15876" width="11.28515625" style="37" bestFit="1" customWidth="1"/>
    <col min="15877" max="15877" width="11.42578125" style="37" bestFit="1" customWidth="1"/>
    <col min="15878" max="15878" width="5.85546875" style="37" customWidth="1"/>
    <col min="15879" max="15879" width="18.140625" style="37" bestFit="1" customWidth="1"/>
    <col min="15880" max="16123" width="9.140625" style="37"/>
    <col min="16124" max="16124" width="55" style="37" customWidth="1"/>
    <col min="16125" max="16125" width="2.7109375" style="37" customWidth="1"/>
    <col min="16126" max="16126" width="2.28515625" style="37" customWidth="1"/>
    <col min="16127" max="16127" width="2.7109375" style="37" customWidth="1"/>
    <col min="16128" max="16128" width="10.42578125" style="37" bestFit="1" customWidth="1"/>
    <col min="16129" max="16129" width="7.140625" style="37" customWidth="1"/>
    <col min="16130" max="16130" width="9.140625" style="37"/>
    <col min="16131" max="16131" width="10.42578125" style="37" bestFit="1" customWidth="1"/>
    <col min="16132" max="16132" width="11.28515625" style="37" bestFit="1" customWidth="1"/>
    <col min="16133" max="16133" width="11.42578125" style="37" bestFit="1" customWidth="1"/>
    <col min="16134" max="16134" width="5.85546875" style="37" customWidth="1"/>
    <col min="16135" max="16135" width="18.140625" style="37" bestFit="1" customWidth="1"/>
    <col min="16136" max="16384" width="9.140625" style="37"/>
  </cols>
  <sheetData>
    <row r="1" spans="1:12" ht="13.5">
      <c r="H1" s="82"/>
      <c r="K1" s="83"/>
      <c r="L1" s="38" t="s">
        <v>1</v>
      </c>
    </row>
    <row r="2" spans="1:12" ht="13.5">
      <c r="H2" s="82"/>
      <c r="K2" s="232" t="s">
        <v>560</v>
      </c>
      <c r="L2" s="233"/>
    </row>
    <row r="3" spans="1:12">
      <c r="A3" s="40" t="s">
        <v>50</v>
      </c>
      <c r="B3" s="234" t="s">
        <v>51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1:12">
      <c r="A4" s="40" t="s">
        <v>52</v>
      </c>
      <c r="B4" s="234" t="s">
        <v>10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</row>
    <row r="5" spans="1:12">
      <c r="A5" s="40" t="s">
        <v>53</v>
      </c>
      <c r="B5" s="234" t="s">
        <v>54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</row>
    <row r="6" spans="1:12">
      <c r="A6" s="40" t="s">
        <v>57</v>
      </c>
      <c r="B6" s="235" t="s">
        <v>56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2">
      <c r="I7" s="118"/>
      <c r="J7" s="118"/>
      <c r="K7" s="118"/>
      <c r="L7" s="118"/>
    </row>
    <row r="8" spans="1:12">
      <c r="I8" s="118"/>
      <c r="J8" s="118"/>
      <c r="K8" s="118"/>
      <c r="L8" s="118"/>
    </row>
    <row r="9" spans="1:12">
      <c r="I9" s="118"/>
      <c r="J9" s="118"/>
      <c r="K9" s="118"/>
      <c r="L9" s="118"/>
    </row>
    <row r="10" spans="1:12">
      <c r="I10" s="118"/>
      <c r="J10" s="118"/>
      <c r="K10" s="118"/>
      <c r="L10" s="118"/>
    </row>
    <row r="12" spans="1:12" ht="16.5" thickBot="1">
      <c r="A12" s="231" t="s">
        <v>561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</row>
    <row r="13" spans="1:12" ht="13.5" thickTop="1">
      <c r="A13" s="236" t="s">
        <v>655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</row>
    <row r="16" spans="1:12">
      <c r="L16" s="37" t="s">
        <v>440</v>
      </c>
    </row>
    <row r="17" spans="1:12" ht="0.75" customHeight="1"/>
    <row r="18" spans="1:12" hidden="1"/>
    <row r="19" spans="1:12" ht="26.25" customHeight="1">
      <c r="A19" s="226" t="s">
        <v>562</v>
      </c>
      <c r="B19" s="237" t="s">
        <v>444</v>
      </c>
      <c r="C19" s="237"/>
      <c r="D19" s="237"/>
      <c r="E19" s="143" t="s">
        <v>563</v>
      </c>
      <c r="F19" s="143"/>
      <c r="G19" s="143"/>
      <c r="H19" s="143"/>
      <c r="I19" s="143"/>
      <c r="J19" s="143"/>
      <c r="K19" s="237" t="s">
        <v>564</v>
      </c>
      <c r="L19" s="237" t="s">
        <v>565</v>
      </c>
    </row>
    <row r="20" spans="1:12" ht="15" customHeight="1">
      <c r="A20" s="226"/>
      <c r="B20" s="237"/>
      <c r="C20" s="237"/>
      <c r="D20" s="237"/>
      <c r="E20" s="143"/>
      <c r="F20" s="143"/>
      <c r="G20" s="143"/>
      <c r="H20" s="143"/>
      <c r="I20" s="143"/>
      <c r="J20" s="143"/>
      <c r="K20" s="237"/>
      <c r="L20" s="237"/>
    </row>
    <row r="21" spans="1:12" ht="16.5" hidden="1" customHeight="1">
      <c r="A21" s="226"/>
      <c r="B21" s="237"/>
      <c r="C21" s="237"/>
      <c r="D21" s="237"/>
      <c r="E21" s="144"/>
      <c r="F21" s="144"/>
      <c r="G21" s="144"/>
      <c r="H21" s="144"/>
      <c r="I21" s="144"/>
      <c r="J21" s="144"/>
      <c r="K21" s="237"/>
      <c r="L21" s="237"/>
    </row>
    <row r="22" spans="1:12" ht="203.25" customHeight="1">
      <c r="A22" s="226"/>
      <c r="B22" s="237"/>
      <c r="C22" s="237"/>
      <c r="D22" s="237"/>
      <c r="E22" s="237" t="s">
        <v>566</v>
      </c>
      <c r="F22" s="120" t="s">
        <v>567</v>
      </c>
      <c r="G22" s="237" t="s">
        <v>568</v>
      </c>
      <c r="H22" s="238" t="s">
        <v>569</v>
      </c>
      <c r="I22" s="237" t="s">
        <v>570</v>
      </c>
      <c r="J22" s="120" t="s">
        <v>571</v>
      </c>
      <c r="K22" s="237"/>
      <c r="L22" s="237"/>
    </row>
    <row r="23" spans="1:12" ht="81" hidden="1" customHeight="1">
      <c r="A23" s="117"/>
      <c r="B23" s="237"/>
      <c r="C23" s="237"/>
      <c r="D23" s="237"/>
      <c r="E23" s="237"/>
      <c r="F23" s="84" t="s">
        <v>572</v>
      </c>
      <c r="G23" s="237"/>
      <c r="H23" s="238"/>
      <c r="I23" s="237"/>
      <c r="J23" s="84"/>
      <c r="K23" s="237"/>
      <c r="L23" s="85"/>
    </row>
    <row r="24" spans="1:12" ht="41.25" hidden="1" customHeight="1">
      <c r="A24" s="117"/>
      <c r="B24" s="237"/>
      <c r="C24" s="237"/>
      <c r="D24" s="237"/>
      <c r="E24" s="237"/>
      <c r="F24" s="85"/>
      <c r="G24" s="237"/>
      <c r="H24" s="238"/>
      <c r="I24" s="237"/>
      <c r="J24" s="84" t="s">
        <v>573</v>
      </c>
      <c r="K24" s="237"/>
      <c r="L24" s="85"/>
    </row>
    <row r="25" spans="1:12">
      <c r="A25" s="116">
        <v>1</v>
      </c>
      <c r="B25" s="143">
        <v>2</v>
      </c>
      <c r="C25" s="143"/>
      <c r="D25" s="143"/>
      <c r="E25" s="116">
        <v>3</v>
      </c>
      <c r="F25" s="116">
        <v>4</v>
      </c>
      <c r="G25" s="116">
        <v>5</v>
      </c>
      <c r="H25" s="116">
        <v>6</v>
      </c>
      <c r="I25" s="116">
        <v>7</v>
      </c>
      <c r="J25" s="116">
        <v>8</v>
      </c>
      <c r="K25" s="116">
        <v>9</v>
      </c>
      <c r="L25" s="116">
        <v>10</v>
      </c>
    </row>
    <row r="26" spans="1:12" ht="16.5" customHeight="1">
      <c r="A26" s="72" t="s">
        <v>645</v>
      </c>
      <c r="B26" s="116">
        <v>9</v>
      </c>
      <c r="C26" s="116">
        <v>0</v>
      </c>
      <c r="D26" s="116">
        <v>1</v>
      </c>
      <c r="E26" s="86">
        <v>90026577</v>
      </c>
      <c r="F26" s="86"/>
      <c r="G26" s="86"/>
      <c r="H26" s="86">
        <v>54366199</v>
      </c>
      <c r="I26" s="86">
        <v>33953217</v>
      </c>
      <c r="J26" s="86">
        <v>178345993</v>
      </c>
      <c r="K26" s="86"/>
      <c r="L26" s="86">
        <v>178345993</v>
      </c>
    </row>
    <row r="27" spans="1:12" ht="18.75" customHeight="1">
      <c r="A27" s="117" t="s">
        <v>574</v>
      </c>
      <c r="B27" s="116">
        <v>9</v>
      </c>
      <c r="C27" s="116">
        <v>0</v>
      </c>
      <c r="D27" s="116">
        <v>2</v>
      </c>
      <c r="E27" s="117"/>
      <c r="F27" s="117"/>
      <c r="G27" s="117"/>
      <c r="H27" s="117"/>
      <c r="I27" s="117"/>
      <c r="J27" s="117"/>
      <c r="K27" s="117"/>
      <c r="L27" s="117"/>
    </row>
    <row r="28" spans="1:12" ht="19.5" customHeight="1">
      <c r="A28" s="117" t="s">
        <v>575</v>
      </c>
      <c r="B28" s="116">
        <v>9</v>
      </c>
      <c r="C28" s="116">
        <v>0</v>
      </c>
      <c r="D28" s="116">
        <v>3</v>
      </c>
      <c r="E28" s="117"/>
      <c r="F28" s="117"/>
      <c r="G28" s="117"/>
      <c r="H28" s="117"/>
      <c r="I28" s="117"/>
      <c r="J28" s="117"/>
      <c r="K28" s="117"/>
      <c r="L28" s="117"/>
    </row>
    <row r="29" spans="1:12" ht="18.75" customHeight="1">
      <c r="A29" s="239" t="s">
        <v>646</v>
      </c>
      <c r="B29" s="143">
        <v>9</v>
      </c>
      <c r="C29" s="143">
        <v>0</v>
      </c>
      <c r="D29" s="143">
        <v>4</v>
      </c>
      <c r="E29" s="124">
        <v>90026577</v>
      </c>
      <c r="F29" s="124"/>
      <c r="G29" s="124"/>
      <c r="H29" s="124">
        <v>54366199</v>
      </c>
      <c r="I29" s="124">
        <v>33953217</v>
      </c>
      <c r="J29" s="124">
        <v>178345993</v>
      </c>
      <c r="K29" s="124"/>
      <c r="L29" s="124">
        <v>178345993</v>
      </c>
    </row>
    <row r="30" spans="1:12" ht="15" customHeight="1">
      <c r="A30" s="239"/>
      <c r="B30" s="143"/>
      <c r="C30" s="143"/>
      <c r="D30" s="143"/>
      <c r="E30" s="124"/>
      <c r="F30" s="124"/>
      <c r="G30" s="124"/>
      <c r="H30" s="124"/>
      <c r="I30" s="124"/>
      <c r="J30" s="124"/>
      <c r="K30" s="124"/>
      <c r="L30" s="124"/>
    </row>
    <row r="31" spans="1:12">
      <c r="A31" s="117" t="s">
        <v>576</v>
      </c>
      <c r="B31" s="116">
        <v>9</v>
      </c>
      <c r="C31" s="116">
        <v>0</v>
      </c>
      <c r="D31" s="116">
        <v>5</v>
      </c>
      <c r="E31" s="117"/>
      <c r="F31" s="117"/>
      <c r="G31" s="117"/>
      <c r="H31" s="117"/>
      <c r="I31" s="117"/>
      <c r="J31" s="117"/>
      <c r="K31" s="117"/>
      <c r="L31" s="117"/>
    </row>
    <row r="32" spans="1:12" ht="33" customHeight="1">
      <c r="A32" s="117" t="s">
        <v>638</v>
      </c>
      <c r="B32" s="116">
        <v>9</v>
      </c>
      <c r="C32" s="116">
        <v>0</v>
      </c>
      <c r="D32" s="116">
        <v>6</v>
      </c>
      <c r="E32" s="117"/>
      <c r="F32" s="117"/>
      <c r="G32" s="117"/>
      <c r="H32" s="117"/>
      <c r="I32" s="117"/>
      <c r="J32" s="117"/>
      <c r="K32" s="117"/>
      <c r="L32" s="117"/>
    </row>
    <row r="33" spans="1:12" ht="32.25" customHeight="1">
      <c r="A33" s="117" t="s">
        <v>577</v>
      </c>
      <c r="B33" s="116">
        <v>9</v>
      </c>
      <c r="C33" s="116">
        <v>0</v>
      </c>
      <c r="D33" s="116">
        <v>7</v>
      </c>
      <c r="E33" s="117"/>
      <c r="F33" s="117"/>
      <c r="G33" s="117"/>
      <c r="H33" s="117"/>
      <c r="I33" s="117"/>
      <c r="J33" s="117"/>
      <c r="K33" s="117"/>
      <c r="L33" s="117"/>
    </row>
    <row r="34" spans="1:12" ht="16.5" customHeight="1">
      <c r="A34" s="117" t="s">
        <v>578</v>
      </c>
      <c r="B34" s="116">
        <v>9</v>
      </c>
      <c r="C34" s="116">
        <v>0</v>
      </c>
      <c r="D34" s="116">
        <v>8</v>
      </c>
      <c r="E34" s="117"/>
      <c r="F34" s="117"/>
      <c r="G34" s="117"/>
      <c r="H34" s="117"/>
      <c r="I34" s="80">
        <v>13217202</v>
      </c>
      <c r="J34" s="80">
        <v>13217202</v>
      </c>
      <c r="K34" s="124"/>
      <c r="L34" s="80">
        <v>13217202</v>
      </c>
    </row>
    <row r="35" spans="1:12" ht="18.75" customHeight="1">
      <c r="A35" s="117" t="s">
        <v>579</v>
      </c>
      <c r="B35" s="116">
        <v>9</v>
      </c>
      <c r="C35" s="116">
        <v>0</v>
      </c>
      <c r="D35" s="116">
        <v>9</v>
      </c>
      <c r="E35" s="117"/>
      <c r="F35" s="117"/>
      <c r="G35" s="117"/>
      <c r="H35" s="117"/>
      <c r="I35" s="117"/>
      <c r="J35" s="117"/>
      <c r="K35" s="117"/>
      <c r="L35" s="117"/>
    </row>
    <row r="36" spans="1:12" ht="29.25" customHeight="1">
      <c r="A36" s="117" t="s">
        <v>580</v>
      </c>
      <c r="B36" s="116">
        <v>9</v>
      </c>
      <c r="C36" s="116">
        <v>1</v>
      </c>
      <c r="D36" s="116">
        <v>0</v>
      </c>
      <c r="E36" s="117"/>
      <c r="F36" s="117"/>
      <c r="G36" s="117"/>
      <c r="H36" s="117"/>
      <c r="I36" s="80">
        <v>5332235</v>
      </c>
      <c r="J36" s="80">
        <v>5332235</v>
      </c>
      <c r="K36" s="86"/>
      <c r="L36" s="80">
        <v>5332235</v>
      </c>
    </row>
    <row r="37" spans="1:12" ht="33.75" customHeight="1">
      <c r="A37" s="117" t="s">
        <v>581</v>
      </c>
      <c r="B37" s="116">
        <v>9</v>
      </c>
      <c r="C37" s="116">
        <v>1</v>
      </c>
      <c r="D37" s="116">
        <v>1</v>
      </c>
      <c r="E37" s="80">
        <v>228436</v>
      </c>
      <c r="F37" s="86"/>
      <c r="G37" s="86"/>
      <c r="H37" s="80">
        <v>15920</v>
      </c>
      <c r="I37" s="80">
        <v>-244356</v>
      </c>
      <c r="J37" s="80"/>
      <c r="K37" s="86"/>
      <c r="L37" s="80"/>
    </row>
    <row r="38" spans="1:12" ht="32.25" customHeight="1">
      <c r="A38" s="72" t="s">
        <v>644</v>
      </c>
      <c r="B38" s="116">
        <v>9</v>
      </c>
      <c r="C38" s="116">
        <v>1</v>
      </c>
      <c r="D38" s="116">
        <v>2</v>
      </c>
      <c r="E38" s="86">
        <v>90255013</v>
      </c>
      <c r="F38" s="86"/>
      <c r="G38" s="86"/>
      <c r="H38" s="86">
        <v>54382119</v>
      </c>
      <c r="I38" s="86">
        <v>41593828</v>
      </c>
      <c r="J38" s="86">
        <v>186230960</v>
      </c>
      <c r="K38" s="86"/>
      <c r="L38" s="86">
        <v>186230960</v>
      </c>
    </row>
    <row r="39" spans="1:12" ht="18" customHeight="1">
      <c r="A39" s="117" t="s">
        <v>582</v>
      </c>
      <c r="B39" s="116">
        <v>9</v>
      </c>
      <c r="C39" s="116">
        <v>1</v>
      </c>
      <c r="D39" s="116">
        <v>3</v>
      </c>
      <c r="E39" s="117"/>
      <c r="F39" s="117"/>
      <c r="G39" s="117"/>
      <c r="H39" s="117"/>
      <c r="I39" s="117"/>
      <c r="J39" s="117"/>
      <c r="K39" s="117"/>
      <c r="L39" s="117"/>
    </row>
    <row r="40" spans="1:12" ht="18.75" customHeight="1">
      <c r="A40" s="117" t="s">
        <v>583</v>
      </c>
      <c r="B40" s="116">
        <v>9</v>
      </c>
      <c r="C40" s="116">
        <v>1</v>
      </c>
      <c r="D40" s="116">
        <v>4</v>
      </c>
      <c r="E40" s="117"/>
      <c r="F40" s="117"/>
      <c r="G40" s="117"/>
      <c r="H40" s="117"/>
      <c r="I40" s="117"/>
      <c r="J40" s="117"/>
      <c r="K40" s="117"/>
      <c r="L40" s="117"/>
    </row>
    <row r="41" spans="1:12" ht="13.5">
      <c r="A41" s="72" t="s">
        <v>642</v>
      </c>
      <c r="B41" s="143">
        <v>9</v>
      </c>
      <c r="C41" s="143">
        <v>1</v>
      </c>
      <c r="D41" s="143">
        <v>5</v>
      </c>
      <c r="E41" s="124">
        <v>90255013</v>
      </c>
      <c r="F41" s="124"/>
      <c r="G41" s="124"/>
      <c r="H41" s="124">
        <v>54382119</v>
      </c>
      <c r="I41" s="124">
        <v>41593828</v>
      </c>
      <c r="J41" s="124">
        <v>186230960</v>
      </c>
      <c r="K41" s="124"/>
      <c r="L41" s="124">
        <v>186230960</v>
      </c>
    </row>
    <row r="42" spans="1:12" ht="13.5">
      <c r="A42" s="72" t="s">
        <v>643</v>
      </c>
      <c r="B42" s="143"/>
      <c r="C42" s="143"/>
      <c r="D42" s="143"/>
      <c r="E42" s="124"/>
      <c r="F42" s="124"/>
      <c r="G42" s="124"/>
      <c r="H42" s="124"/>
      <c r="I42" s="124"/>
      <c r="J42" s="124"/>
      <c r="K42" s="124"/>
      <c r="L42" s="124"/>
    </row>
    <row r="43" spans="1:12" ht="18" customHeight="1">
      <c r="A43" s="117" t="s">
        <v>584</v>
      </c>
      <c r="B43" s="116">
        <v>9</v>
      </c>
      <c r="C43" s="116">
        <v>1</v>
      </c>
      <c r="D43" s="116">
        <v>6</v>
      </c>
      <c r="E43" s="117"/>
      <c r="F43" s="117"/>
      <c r="G43" s="117"/>
      <c r="H43" s="117"/>
      <c r="I43" s="117"/>
      <c r="J43" s="117"/>
      <c r="K43" s="117"/>
      <c r="L43" s="117"/>
    </row>
    <row r="44" spans="1:12" ht="30.75" customHeight="1">
      <c r="A44" s="117" t="s">
        <v>585</v>
      </c>
      <c r="B44" s="116">
        <v>9</v>
      </c>
      <c r="C44" s="116">
        <v>1</v>
      </c>
      <c r="D44" s="116">
        <v>7</v>
      </c>
      <c r="E44" s="117"/>
      <c r="F44" s="117"/>
      <c r="G44" s="117"/>
      <c r="H44" s="117"/>
      <c r="I44" s="117"/>
      <c r="J44" s="117"/>
      <c r="K44" s="117"/>
      <c r="L44" s="117"/>
    </row>
    <row r="45" spans="1:12" ht="31.5" customHeight="1">
      <c r="A45" s="117" t="s">
        <v>586</v>
      </c>
      <c r="B45" s="116">
        <v>9</v>
      </c>
      <c r="C45" s="116">
        <v>1</v>
      </c>
      <c r="D45" s="116">
        <v>8</v>
      </c>
      <c r="E45" s="117"/>
      <c r="F45" s="117"/>
      <c r="G45" s="117"/>
      <c r="H45" s="117"/>
      <c r="I45" s="117"/>
      <c r="J45" s="117"/>
      <c r="K45" s="117"/>
      <c r="L45" s="117"/>
    </row>
    <row r="46" spans="1:12" ht="18" customHeight="1">
      <c r="A46" s="117" t="s">
        <v>587</v>
      </c>
      <c r="B46" s="116">
        <v>9</v>
      </c>
      <c r="C46" s="116">
        <v>1</v>
      </c>
      <c r="D46" s="116">
        <v>9</v>
      </c>
      <c r="E46" s="117"/>
      <c r="F46" s="117"/>
      <c r="G46" s="117"/>
      <c r="H46" s="117"/>
      <c r="I46" s="80">
        <v>8920684</v>
      </c>
      <c r="J46" s="80">
        <v>8920684</v>
      </c>
      <c r="K46" s="86"/>
      <c r="L46" s="80">
        <v>8920684</v>
      </c>
    </row>
    <row r="47" spans="1:12" ht="19.5" customHeight="1">
      <c r="A47" s="117" t="s">
        <v>588</v>
      </c>
      <c r="B47" s="116">
        <v>9</v>
      </c>
      <c r="C47" s="116">
        <v>2</v>
      </c>
      <c r="D47" s="116">
        <v>0</v>
      </c>
      <c r="E47" s="117"/>
      <c r="F47" s="117"/>
      <c r="G47" s="117"/>
      <c r="H47" s="117"/>
      <c r="I47" s="117"/>
      <c r="J47" s="117"/>
      <c r="K47" s="117"/>
      <c r="L47" s="117"/>
    </row>
    <row r="48" spans="1:12" ht="33.75" customHeight="1">
      <c r="A48" s="117" t="s">
        <v>589</v>
      </c>
      <c r="B48" s="116">
        <v>9</v>
      </c>
      <c r="C48" s="116">
        <v>2</v>
      </c>
      <c r="D48" s="116">
        <v>1</v>
      </c>
      <c r="E48" s="117"/>
      <c r="F48" s="117"/>
      <c r="G48" s="117"/>
      <c r="H48" s="117"/>
      <c r="I48" s="80">
        <v>5246577</v>
      </c>
      <c r="J48" s="80">
        <v>5246577</v>
      </c>
      <c r="K48" s="86"/>
      <c r="L48" s="80">
        <v>5246577</v>
      </c>
    </row>
    <row r="49" spans="1:12" ht="33.75" customHeight="1">
      <c r="A49" s="117" t="s">
        <v>590</v>
      </c>
      <c r="B49" s="116">
        <v>9</v>
      </c>
      <c r="C49" s="116">
        <v>2</v>
      </c>
      <c r="D49" s="116">
        <v>2</v>
      </c>
      <c r="E49" s="80">
        <v>-85659</v>
      </c>
      <c r="F49" s="86"/>
      <c r="G49" s="86"/>
      <c r="H49" s="80">
        <v>4503</v>
      </c>
      <c r="I49" s="80">
        <v>-4503</v>
      </c>
      <c r="J49" s="80">
        <v>-85659</v>
      </c>
      <c r="K49" s="86"/>
      <c r="L49" s="80">
        <v>-85659</v>
      </c>
    </row>
    <row r="50" spans="1:12" ht="18.75" customHeight="1">
      <c r="A50" s="72" t="s">
        <v>657</v>
      </c>
      <c r="B50" s="143">
        <v>9</v>
      </c>
      <c r="C50" s="143">
        <v>2</v>
      </c>
      <c r="D50" s="143">
        <v>3</v>
      </c>
      <c r="E50" s="240">
        <f>+E41+E49</f>
        <v>90169354</v>
      </c>
      <c r="F50" s="240"/>
      <c r="G50" s="240"/>
      <c r="H50" s="240">
        <f t="shared" ref="H50" si="0">+H41+H49</f>
        <v>54386622</v>
      </c>
      <c r="I50" s="240">
        <f>+I41+I46-I48+I49</f>
        <v>45263432</v>
      </c>
      <c r="J50" s="240">
        <f>+J41+J46-J48+J49</f>
        <v>189819408</v>
      </c>
      <c r="K50" s="240"/>
      <c r="L50" s="240">
        <f>+L41+L46-L48+L49</f>
        <v>189819408</v>
      </c>
    </row>
    <row r="51" spans="1:12" ht="16.5" customHeight="1">
      <c r="A51" s="117" t="s">
        <v>591</v>
      </c>
      <c r="B51" s="143"/>
      <c r="C51" s="143"/>
      <c r="D51" s="143"/>
      <c r="E51" s="241"/>
      <c r="F51" s="241"/>
      <c r="G51" s="241"/>
      <c r="H51" s="241"/>
      <c r="I51" s="241"/>
      <c r="J51" s="241"/>
      <c r="K51" s="241"/>
      <c r="L51" s="241"/>
    </row>
    <row r="52" spans="1:12">
      <c r="A52" s="88"/>
    </row>
    <row r="53" spans="1:12">
      <c r="E53" s="118"/>
      <c r="F53" s="118"/>
      <c r="G53" s="118"/>
    </row>
    <row r="54" spans="1:12">
      <c r="A54" s="122" t="s">
        <v>222</v>
      </c>
      <c r="E54" s="118"/>
      <c r="F54" s="118"/>
      <c r="G54" s="118"/>
      <c r="L54" s="37" t="s">
        <v>637</v>
      </c>
    </row>
    <row r="55" spans="1:12">
      <c r="E55" s="118"/>
      <c r="F55" s="118"/>
      <c r="G55" s="118"/>
      <c r="I55" s="37" t="s">
        <v>224</v>
      </c>
      <c r="L55" s="119" t="s">
        <v>48</v>
      </c>
    </row>
    <row r="56" spans="1:12">
      <c r="A56" s="119" t="s">
        <v>652</v>
      </c>
      <c r="E56" s="118"/>
      <c r="F56" s="118"/>
      <c r="G56" s="118"/>
    </row>
  </sheetData>
  <mergeCells count="36">
    <mergeCell ref="L50:L51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B41:B42"/>
    <mergeCell ref="C41:C42"/>
    <mergeCell ref="D41:D42"/>
    <mergeCell ref="B25:D25"/>
    <mergeCell ref="A29:A30"/>
    <mergeCell ref="B29:B30"/>
    <mergeCell ref="C29:C30"/>
    <mergeCell ref="D29:D30"/>
    <mergeCell ref="A13:L13"/>
    <mergeCell ref="A19:A22"/>
    <mergeCell ref="B19:D24"/>
    <mergeCell ref="E19:J20"/>
    <mergeCell ref="K19:K24"/>
    <mergeCell ref="L19:L22"/>
    <mergeCell ref="E21:J21"/>
    <mergeCell ref="E22:E24"/>
    <mergeCell ref="G22:G24"/>
    <mergeCell ref="H22:H24"/>
    <mergeCell ref="I22:I24"/>
    <mergeCell ref="A12:L12"/>
    <mergeCell ref="K2:L2"/>
    <mergeCell ref="B3:L3"/>
    <mergeCell ref="B4:L4"/>
    <mergeCell ref="B5:L5"/>
    <mergeCell ref="B6:L6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92" orientation="landscape" horizontalDpi="300" verticalDpi="300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3"/>
  <sheetViews>
    <sheetView workbookViewId="0">
      <selection activeCell="B32" sqref="B32"/>
    </sheetView>
  </sheetViews>
  <sheetFormatPr defaultRowHeight="12.75"/>
  <cols>
    <col min="1" max="1" width="67.140625" style="35" customWidth="1"/>
    <col min="2" max="2" width="45.5703125" style="5" customWidth="1"/>
    <col min="3" max="16384" width="9.140625" style="5"/>
  </cols>
  <sheetData>
    <row r="1" spans="1:11" ht="13.5">
      <c r="A1" s="33" t="s">
        <v>592</v>
      </c>
      <c r="B1" s="2" t="s">
        <v>1</v>
      </c>
      <c r="C1" s="3"/>
      <c r="E1" s="3"/>
      <c r="F1" s="3"/>
      <c r="G1" s="4"/>
      <c r="I1" s="6"/>
      <c r="J1" s="6"/>
      <c r="K1" s="6"/>
    </row>
    <row r="2" spans="1:11" ht="13.5">
      <c r="A2" s="242" t="s">
        <v>593</v>
      </c>
      <c r="B2" s="2" t="s">
        <v>594</v>
      </c>
      <c r="C2" s="3"/>
      <c r="E2" s="3"/>
      <c r="F2" s="3"/>
      <c r="G2" s="4"/>
      <c r="I2" s="6"/>
      <c r="J2" s="6"/>
      <c r="K2" s="6"/>
    </row>
    <row r="3" spans="1:11" ht="34.5" customHeight="1">
      <c r="A3" s="243"/>
      <c r="B3" s="2"/>
      <c r="C3" s="9"/>
      <c r="D3" s="9"/>
      <c r="E3" s="9"/>
      <c r="F3" s="9"/>
      <c r="G3" s="9"/>
      <c r="H3" s="9"/>
      <c r="I3" s="9"/>
      <c r="J3" s="9"/>
      <c r="K3" s="9"/>
    </row>
    <row r="4" spans="1:11" ht="38.25" customHeight="1">
      <c r="A4" s="89" t="s">
        <v>595</v>
      </c>
      <c r="B4" s="89" t="s">
        <v>596</v>
      </c>
      <c r="C4" s="9"/>
      <c r="D4" s="9"/>
      <c r="E4" s="9"/>
      <c r="F4" s="9"/>
      <c r="G4" s="9"/>
      <c r="H4" s="9"/>
      <c r="I4" s="9"/>
      <c r="J4" s="9"/>
      <c r="K4" s="9"/>
    </row>
    <row r="5" spans="1:11" ht="13.5">
      <c r="A5" s="90"/>
      <c r="B5" s="91"/>
    </row>
    <row r="6" spans="1:11" ht="13.5">
      <c r="A6" s="92"/>
      <c r="B6" s="91"/>
    </row>
    <row r="7" spans="1:11">
      <c r="A7" s="93"/>
      <c r="B7" s="91"/>
    </row>
    <row r="8" spans="1:11">
      <c r="A8" s="91"/>
      <c r="B8" s="94"/>
    </row>
    <row r="9" spans="1:11">
      <c r="A9" s="83"/>
      <c r="B9" s="91"/>
    </row>
    <row r="10" spans="1:11">
      <c r="A10" s="91"/>
      <c r="B10" s="91"/>
    </row>
    <row r="11" spans="1:11">
      <c r="A11" s="91"/>
      <c r="B11" s="91"/>
    </row>
    <row r="12" spans="1:11">
      <c r="A12" s="79"/>
      <c r="B12" s="91"/>
    </row>
    <row r="13" spans="1:11" ht="15" customHeight="1">
      <c r="A13" s="79"/>
      <c r="B13" s="91"/>
    </row>
    <row r="14" spans="1:11" ht="17.25" customHeight="1">
      <c r="A14" s="79"/>
      <c r="B14" s="91"/>
    </row>
    <row r="15" spans="1:11">
      <c r="A15" s="79"/>
      <c r="B15" s="91"/>
    </row>
    <row r="16" spans="1:11">
      <c r="A16" s="79"/>
      <c r="B16" s="91"/>
    </row>
    <row r="17" spans="1:2">
      <c r="A17" s="79"/>
      <c r="B17" s="91"/>
    </row>
    <row r="18" spans="1:2" ht="13.5">
      <c r="A18" s="72"/>
      <c r="B18" s="91"/>
    </row>
    <row r="19" spans="1:2">
      <c r="A19" s="79"/>
      <c r="B19" s="91"/>
    </row>
    <row r="20" spans="1:2">
      <c r="A20" s="79"/>
      <c r="B20" s="91"/>
    </row>
    <row r="21" spans="1:2">
      <c r="A21" s="79"/>
      <c r="B21" s="91"/>
    </row>
    <row r="22" spans="1:2" ht="17.25" customHeight="1">
      <c r="A22" s="90"/>
      <c r="B22" s="91"/>
    </row>
    <row r="23" spans="1:2">
      <c r="A23" s="79"/>
      <c r="B23" s="91"/>
    </row>
    <row r="24" spans="1:2">
      <c r="A24" s="79"/>
      <c r="B24" s="91"/>
    </row>
    <row r="25" spans="1:2">
      <c r="A25" s="79"/>
      <c r="B25" s="91"/>
    </row>
    <row r="26" spans="1:2">
      <c r="A26" s="79"/>
      <c r="B26" s="91"/>
    </row>
    <row r="27" spans="1:2">
      <c r="A27" s="79"/>
      <c r="B27" s="91"/>
    </row>
    <row r="28" spans="1:2">
      <c r="A28" s="79"/>
      <c r="B28" s="91"/>
    </row>
    <row r="30" spans="1:2" ht="13.5">
      <c r="A30" s="95" t="s">
        <v>650</v>
      </c>
      <c r="B30" s="32" t="s">
        <v>46</v>
      </c>
    </row>
    <row r="31" spans="1:2" ht="13.5">
      <c r="A31" s="33"/>
      <c r="B31" s="34" t="s">
        <v>658</v>
      </c>
    </row>
    <row r="32" spans="1:2" ht="13.5">
      <c r="B32" s="36" t="s">
        <v>47</v>
      </c>
    </row>
    <row r="33" spans="2:2">
      <c r="B33" s="34" t="s">
        <v>48</v>
      </c>
    </row>
  </sheetData>
  <mergeCells count="1">
    <mergeCell ref="A2:A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84" orientation="portrait" horizontalDpi="300" verticalDpi="300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OP</vt:lpstr>
      <vt:lpstr>BU</vt:lpstr>
      <vt:lpstr>BS</vt:lpstr>
      <vt:lpstr>GT ind</vt:lpstr>
      <vt:lpstr>PK (2)</vt:lpstr>
      <vt:lpstr>ZB</vt:lpstr>
      <vt:lpstr>BS!Print_Area</vt:lpstr>
      <vt:lpstr>'GT ind'!Print_Area</vt:lpstr>
      <vt:lpstr>'PK (2)'!Print_Area</vt:lpstr>
      <vt:lpstr>BS!Print_Titles</vt:lpstr>
      <vt:lpstr>OP!Print_Titles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 Ćosibegović</dc:creator>
  <cp:lastModifiedBy>Amer Ćosibegović</cp:lastModifiedBy>
  <cp:lastPrinted>2017-10-24T13:16:30Z</cp:lastPrinted>
  <dcterms:created xsi:type="dcterms:W3CDTF">2016-08-12T07:14:37Z</dcterms:created>
  <dcterms:modified xsi:type="dcterms:W3CDTF">2021-03-17T14:59:51Z</dcterms:modified>
</cp:coreProperties>
</file>