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dk\Desktop\"/>
    </mc:Choice>
  </mc:AlternateContent>
  <bookViews>
    <workbookView xWindow="-105" yWindow="-105" windowWidth="19425" windowHeight="10425" tabRatio="904" activeTab="5"/>
  </bookViews>
  <sheets>
    <sheet name="OP" sheetId="32" r:id="rId1"/>
    <sheet name="BS" sheetId="41" r:id="rId2"/>
    <sheet name="BU" sheetId="42" r:id="rId3"/>
    <sheet name="PK" sheetId="40" r:id="rId4"/>
    <sheet name="GT" sheetId="43" r:id="rId5"/>
    <sheet name="ZB" sheetId="23" r:id="rId6"/>
  </sheets>
  <externalReferences>
    <externalReference r:id="rId7"/>
  </externalReferences>
  <definedNames>
    <definedName name="Firma">[1]UnosPod!$F$8</definedName>
    <definedName name="Sjedište">[1]UnosPod!$F$9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43" l="1"/>
  <c r="I53" i="43"/>
  <c r="L54" i="40"/>
  <c r="K54" i="40"/>
  <c r="F54" i="40"/>
  <c r="E54" i="40"/>
  <c r="H103" i="42"/>
  <c r="G119" i="41" l="1"/>
  <c r="G99" i="41"/>
  <c r="H17" i="41"/>
  <c r="H18" i="41"/>
  <c r="H25" i="41"/>
  <c r="H31" i="41"/>
  <c r="G125" i="42" l="1"/>
  <c r="L46" i="40" l="1"/>
  <c r="K46" i="40"/>
  <c r="H31" i="42" l="1"/>
  <c r="G103" i="42"/>
  <c r="G18" i="42"/>
  <c r="H117" i="41"/>
  <c r="H116" i="41" s="1"/>
  <c r="H107" i="41"/>
  <c r="H106" i="41" s="1"/>
  <c r="H130" i="41" s="1"/>
  <c r="H99" i="41"/>
  <c r="H96" i="41"/>
  <c r="H92" i="41"/>
  <c r="G92" i="41"/>
  <c r="H89" i="41"/>
  <c r="G89" i="41"/>
  <c r="H82" i="41"/>
  <c r="H65" i="41"/>
  <c r="H61" i="41"/>
  <c r="H53" i="41"/>
  <c r="H44" i="41"/>
  <c r="H41" i="41"/>
  <c r="H102" i="41" l="1"/>
  <c r="H104" i="41" s="1"/>
  <c r="H131" i="41" s="1"/>
  <c r="H133" i="41" s="1"/>
  <c r="G102" i="41"/>
  <c r="G104" i="41" s="1"/>
  <c r="G130" i="41"/>
  <c r="H68" i="42"/>
  <c r="G68" i="42"/>
  <c r="H52" i="41"/>
  <c r="H76" i="41"/>
  <c r="H78" i="41" s="1"/>
  <c r="G139" i="42" l="1"/>
  <c r="G161" i="42" s="1"/>
  <c r="G164" i="42" s="1"/>
  <c r="G131" i="41"/>
  <c r="G133" i="41" s="1"/>
  <c r="G76" i="41"/>
  <c r="G78" i="41" s="1"/>
  <c r="H53" i="43"/>
  <c r="N54" i="40" l="1"/>
  <c r="H84" i="43" l="1"/>
  <c r="I84" i="43"/>
  <c r="I100" i="43" l="1"/>
  <c r="I103" i="43" s="1"/>
  <c r="H99" i="43"/>
  <c r="H100" i="43" l="1"/>
  <c r="H103" i="43" s="1"/>
  <c r="N50" i="40" l="1"/>
  <c r="N46" i="40"/>
  <c r="N44" i="40"/>
  <c r="N42" i="40"/>
  <c r="N38" i="40"/>
  <c r="N34" i="40"/>
  <c r="N30" i="40"/>
  <c r="N28" i="40"/>
  <c r="N26" i="40"/>
  <c r="N22" i="40"/>
</calcChain>
</file>

<file path=xl/sharedStrings.xml><?xml version="1.0" encoding="utf-8"?>
<sst xmlns="http://schemas.openxmlformats.org/spreadsheetml/2006/main" count="993" uniqueCount="614">
  <si>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</si>
  <si>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</si>
  <si>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</si>
  <si>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</si>
  <si>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</si>
  <si>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</si>
  <si>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</si>
  <si>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</si>
  <si>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 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</si>
  <si>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</si>
  <si>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</si>
  <si>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</si>
  <si>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</si>
  <si>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</si>
  <si>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</si>
  <si>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Internetska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</si>
  <si>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</si>
  <si>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</si>
  <si>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</si>
  <si>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</si>
  <si>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</si>
  <si>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5 preduzeća u inostranstvu i
9 predstavništva u inostranstvu</t>
  </si>
  <si>
    <t>Firma i sjedište vanjskog revizora emitenta</t>
  </si>
  <si>
    <t>n.Consulting doo Sarajevo</t>
  </si>
  <si>
    <t>Naznaka da li su finansijski izvještaji za period za koji se podnose revidirani od strane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</si>
  <si>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</si>
  <si>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</si>
  <si>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</si>
  <si>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</si>
  <si>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>Imena i prezimena, funkcije članova uprave emitenta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</si>
  <si>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</si>
  <si>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</si>
  <si>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</si>
  <si>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</si>
  <si>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8.596.256 redovnih dionica sa nominalnom cijenom od 10,00 KM i
441.431 dionica za zaposlene nominalne vrijednosti 10,00 KM </t>
  </si>
  <si>
    <t xml:space="preserve">Ime i prezime svakog fizičkog lica i firma svakog pravnog lica koje je vlasnik više od 5% dionica emitenta s pravom glasa na kraju izvještajnog perioda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</si>
  <si>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</si>
  <si>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</si>
  <si>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                                                           - Pharmacy 4 d.o.o. Ilijaš 100%                                                  - Pharmamed d.o.o. 30%                                                                -BTF doo 30%                                                                                 - Predstavništvo u Hrvatska                                                               - Predstavništvo u Crnoj Gori                 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</si>
  <si>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</si>
  <si>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</si>
  <si>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</si>
  <si>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</si>
  <si>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</si>
  <si>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</si>
  <si>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</si>
  <si>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</si>
  <si>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</si>
  <si>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</si>
  <si>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Tabela B</t>
  </si>
  <si>
    <t xml:space="preserve">Naziv emitenta: </t>
  </si>
  <si>
    <t>Bosnalijek dd</t>
  </si>
  <si>
    <t xml:space="preserve">Sjedište: </t>
  </si>
  <si>
    <t>Šifra djelatnosti:</t>
  </si>
  <si>
    <t>21.20</t>
  </si>
  <si>
    <t xml:space="preserve">JIB: </t>
  </si>
  <si>
    <t xml:space="preserve">Matični broj: </t>
  </si>
  <si>
    <t>IZVJEŠTAJ O FINANSIJSKOM POLOŽAJU NA KRAJU PERIODA
(BILANS STANJA)</t>
  </si>
  <si>
    <t>(u BAM)</t>
  </si>
  <si>
    <t>Redni broj</t>
  </si>
  <si>
    <t>Pozicija</t>
  </si>
  <si>
    <t>Bilješka</t>
  </si>
  <si>
    <t>Oznaka za AOP</t>
  </si>
  <si>
    <t>Iznos tekuće godine</t>
  </si>
  <si>
    <t>Iznos prethodne godine 
(početno stanje)</t>
  </si>
  <si>
    <t>IMOVINA</t>
  </si>
  <si>
    <t>A.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</si>
  <si>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</si>
  <si>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t>Nekretnine, postrojenja i oprema (003 do 008)</t>
  </si>
  <si>
    <t>1.1.</t>
  </si>
  <si>
    <t>Zemljište</t>
  </si>
  <si>
    <t>1.2.</t>
  </si>
  <si>
    <t>Građevinski objekti</t>
  </si>
  <si>
    <t>1.3.</t>
  </si>
  <si>
    <t>Postrojenja, oprema i namještaj</t>
  </si>
  <si>
    <t>1.4.</t>
  </si>
  <si>
    <t>Transportna sredstva</t>
  </si>
  <si>
    <t>1.5.</t>
  </si>
  <si>
    <t>Ostala dugoročna materijalna imovina</t>
  </si>
  <si>
    <t>1.6.</t>
  </si>
  <si>
    <t>Nekretnine, postrojenja i oprema u pripremi</t>
  </si>
  <si>
    <t>2.</t>
  </si>
  <si>
    <t>Imovina s pravom korištenja (010 do 013)</t>
  </si>
  <si>
    <t>2.1.</t>
  </si>
  <si>
    <t>2.2.</t>
  </si>
  <si>
    <t>2.3.</t>
  </si>
  <si>
    <t>Postrojenja i oprema</t>
  </si>
  <si>
    <t>2.4.</t>
  </si>
  <si>
    <t>Nematerijalna imovina</t>
  </si>
  <si>
    <t>3.</t>
  </si>
  <si>
    <t>Ulaganja u investicijske nekretnine</t>
  </si>
  <si>
    <t>4.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</si>
  <si>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</si>
  <si>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</si>
  <si>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</si>
  <si>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</si>
  <si>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</si>
  <si>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</si>
  <si>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</si>
  <si>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</si>
  <si>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</si>
  <si>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>5.</t>
  </si>
  <si>
    <t xml:space="preserve">Biološka imovina </t>
  </si>
  <si>
    <t>6.</t>
  </si>
  <si>
    <t>Ulaganja u zavisne subjekte</t>
  </si>
  <si>
    <t>7.</t>
  </si>
  <si>
    <t>Ulaganja u pridružene subjekte</t>
  </si>
  <si>
    <t>8.</t>
  </si>
  <si>
    <t>Ulaganja u zajedničke poduhvate</t>
  </si>
  <si>
    <t>9.</t>
  </si>
  <si>
    <t>Goodwill</t>
  </si>
  <si>
    <t>10.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</si>
  <si>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</si>
  <si>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</si>
  <si>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</si>
  <si>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</si>
  <si>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</si>
  <si>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11.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</si>
  <si>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</si>
  <si>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</si>
  <si>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</si>
  <si>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</si>
  <si>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</si>
  <si>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</si>
  <si>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</si>
  <si>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</si>
  <si>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</si>
  <si>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12.</t>
  </si>
  <si>
    <t>Potraživanja po finansijskim najmovima</t>
  </si>
  <si>
    <t>13.</t>
  </si>
  <si>
    <t>Ostala imovina i potraživanja</t>
  </si>
  <si>
    <t>B.</t>
  </si>
  <si>
    <t>Odgođena porezna imovina</t>
  </si>
  <si>
    <t>C.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</si>
  <si>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</si>
  <si>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t>1.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</si>
  <si>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</si>
  <si>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</si>
  <si>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</si>
  <si>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</si>
  <si>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</si>
  <si>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</si>
  <si>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</si>
  <si>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</si>
  <si>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</si>
  <si>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</si>
  <si>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</si>
  <si>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</si>
  <si>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</si>
  <si>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5.1.</t>
  </si>
  <si>
    <t>5.2.</t>
  </si>
  <si>
    <t>5.3.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</si>
  <si>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</si>
  <si>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</si>
  <si>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</si>
  <si>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</si>
  <si>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</si>
  <si>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</si>
  <si>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D.</t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</si>
  <si>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</si>
  <si>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t>E.</t>
  </si>
  <si>
    <t>VANBILANSNA EVIDENCIJA</t>
  </si>
  <si>
    <t>F.</t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</si>
  <si>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</si>
  <si>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t>KAPITAL</t>
  </si>
  <si>
    <t>Vlasnički kapital (102-103+104+105+106)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</si>
  <si>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</si>
  <si>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</si>
  <si>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</si>
  <si>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</si>
  <si>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</si>
  <si>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</si>
  <si>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</si>
  <si>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>3.1.</t>
  </si>
  <si>
    <t xml:space="preserve">Statutarne rezerve </t>
  </si>
  <si>
    <t>3.2.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</si>
  <si>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</si>
  <si>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</si>
  <si>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</si>
  <si>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</si>
  <si>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</si>
  <si>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</si>
  <si>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</si>
  <si>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</si>
  <si>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</si>
  <si>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6.1.</t>
  </si>
  <si>
    <t>Akumulirani, nepokriveni gubici iz prethodnih perioda</t>
  </si>
  <si>
    <t>6.2.</t>
  </si>
  <si>
    <t>Gubitak tekućeg perioda</t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</si>
  <si>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</si>
  <si>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Kapital koji pripada vlasnicima manjinskih interesa</t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</si>
  <si>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</si>
  <si>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t>OBAVEZE</t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</si>
  <si>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</si>
  <si>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</si>
  <si>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</si>
  <si>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</si>
  <si>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</si>
  <si>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</si>
  <si>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</si>
  <si>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</si>
  <si>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</si>
  <si>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</si>
  <si>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</si>
  <si>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</si>
  <si>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</si>
  <si>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</si>
  <si>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</si>
  <si>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</si>
  <si>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</si>
  <si>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</si>
  <si>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t>G.</t>
  </si>
  <si>
    <t>H.</t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</si>
  <si>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</si>
  <si>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U Sarajevu</t>
  </si>
  <si>
    <t>M.P.</t>
  </si>
  <si>
    <t>Tabela C</t>
  </si>
  <si>
    <t>Naziv emitenta: Bosnalijek dd</t>
  </si>
  <si>
    <t>Sjedište: Jukićeva 53, 71000 Sarajevo</t>
  </si>
  <si>
    <t>Šifra djelatnosti: 21.20</t>
  </si>
  <si>
    <t>JIB: 4200598340009</t>
  </si>
  <si>
    <t>Matični broj: 4200598340009</t>
  </si>
  <si>
    <t>IZVJEŠTAJ O UKUPNOM REZULTATU ZA PERIOD
(BILANS USPJEHA)</t>
  </si>
  <si>
    <t>BILANS USPJEHA</t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</si>
  <si>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</si>
  <si>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t>Prihodi iz ugovora sa povezanim stranama (203 do 205)</t>
  </si>
  <si>
    <t xml:space="preserve">Prihodi od prodaje robe </t>
  </si>
  <si>
    <t>Prihodi od prodaje gotovih proizvoda</t>
  </si>
  <si>
    <t>Prihodi od pruženih usluga</t>
  </si>
  <si>
    <t>Prihodi iz ugovora sa nepovezanim stranama na domaćem tržištu (207 do 209)</t>
  </si>
  <si>
    <t>Prihodi iz ugovora sa nepovezanim stranama na inostranom tržištu (211 do 213)</t>
  </si>
  <si>
    <t>3.3.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</si>
  <si>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</si>
  <si>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t>Dobici od dugoročne nefinansijske imovine (216 do 229)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</si>
  <si>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</si>
  <si>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</si>
  <si>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</si>
  <si>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Neto dobici od otuđenja ulaganja u investicijske nekretnine</t>
  </si>
  <si>
    <t xml:space="preserve">Neto povećanja vrijednosti ulaganja u investicijske nekretnine koja se vode po fer vrijednosti 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</si>
  <si>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</si>
  <si>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</si>
  <si>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</si>
  <si>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</si>
  <si>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</si>
  <si>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</si>
  <si>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</si>
  <si>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</si>
  <si>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</si>
  <si>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</si>
  <si>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</si>
  <si>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</si>
  <si>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</si>
  <si>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</si>
  <si>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</si>
  <si>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</si>
  <si>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</si>
  <si>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</si>
  <si>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</si>
  <si>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</si>
  <si>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</si>
  <si>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</si>
  <si>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</si>
  <si>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</si>
  <si>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</si>
  <si>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</si>
  <si>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</si>
  <si>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</si>
  <si>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</si>
  <si>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</si>
  <si>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</si>
  <si>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</si>
  <si>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</si>
  <si>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</si>
  <si>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</si>
  <si>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</si>
  <si>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</si>
  <si>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</si>
  <si>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</si>
  <si>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</si>
  <si>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</si>
  <si>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</si>
  <si>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</si>
  <si>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</si>
  <si>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</si>
  <si>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</si>
  <si>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</si>
  <si>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</si>
  <si>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</si>
  <si>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</si>
  <si>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t>Nabavna vrijednost prodate robe</t>
  </si>
  <si>
    <t>Promjene u zalihama gotovih proizvoda, poluproizvoda i proizvodnje u toku, 
neto (+) / (-)</t>
  </si>
  <si>
    <t>Troškovi sirovina i materijala</t>
  </si>
  <si>
    <t>Troškovi energije i goriva</t>
  </si>
  <si>
    <t>Troškovi plaća i ostalih ličnih primanja (259 do 261)</t>
  </si>
  <si>
    <t>Bruto plaće zaposlenih</t>
  </si>
  <si>
    <t>Ostale naknade zaposlenih</t>
  </si>
  <si>
    <t>Troškovi ostalih angažovanih fizičkih lica, uključujući članove odbora</t>
  </si>
  <si>
    <t>Amortizacija (263 do 268)</t>
  </si>
  <si>
    <t>Nekretnine, postrojenja i oprema</t>
  </si>
  <si>
    <t>Investicijske nekretnine</t>
  </si>
  <si>
    <t>6.3.</t>
  </si>
  <si>
    <t>Imovina s pravom korištenja</t>
  </si>
  <si>
    <t>6.4.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</si>
  <si>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</si>
  <si>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</si>
  <si>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</si>
  <si>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</si>
  <si>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</si>
  <si>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</si>
  <si>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</si>
  <si>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</si>
  <si>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</si>
  <si>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</si>
  <si>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</si>
  <si>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</si>
  <si>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</si>
  <si>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</si>
  <si>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</si>
  <si>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</si>
  <si>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</si>
  <si>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</si>
  <si>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</si>
  <si>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</si>
  <si>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</si>
  <si>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</si>
  <si>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</si>
  <si>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</si>
  <si>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</si>
  <si>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</si>
  <si>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</si>
  <si>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</si>
  <si>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</si>
  <si>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</si>
  <si>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</si>
  <si>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</si>
  <si>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</si>
  <si>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</si>
  <si>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</si>
  <si>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</si>
  <si>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</si>
  <si>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</si>
  <si>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</si>
  <si>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</si>
  <si>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</si>
  <si>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</si>
  <si>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</si>
  <si>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</si>
  <si>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</si>
  <si>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</si>
  <si>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</si>
  <si>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I.</t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</si>
  <si>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</si>
  <si>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</si>
  <si>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</si>
  <si>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</si>
  <si>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</si>
  <si>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</si>
  <si>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</si>
  <si>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J.</t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</si>
  <si>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</si>
  <si>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t>K.</t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</si>
  <si>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</si>
  <si>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t>L.</t>
  </si>
  <si>
    <t>Dobit ili gubitak od obustavljenog poslovanja</t>
  </si>
  <si>
    <t>M.</t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</si>
  <si>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</si>
  <si>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t>N.</t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</si>
  <si>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</si>
  <si>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t>IZVJEŠTAJ O OSTALOM UKUPNOM REZULTATU</t>
  </si>
  <si>
    <t>O.</t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</si>
  <si>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</si>
  <si>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</si>
  <si>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t>Povećanje/(smanjenje) fer vrijednosti dužničkih instrumenata po fer vrijednosti 
kroz ostali ukupni rezultat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</si>
  <si>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</si>
  <si>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</si>
  <si>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</si>
  <si>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</si>
  <si>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</si>
  <si>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Revalorizacija zemljišta i građevina</t>
  </si>
  <si>
    <t>Povećanje/(smanjenje) fer vrijednosti instrumenata kapitala po fer vrijednosti 
kroz ostali ukupni rezultat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</si>
  <si>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</si>
  <si>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</si>
  <si>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</si>
  <si>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</si>
  <si>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</si>
  <si>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</si>
  <si>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</si>
  <si>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</si>
  <si>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</si>
  <si>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</si>
  <si>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</si>
  <si>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</si>
  <si>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Tabela F</t>
  </si>
  <si>
    <t>Jukićeva 53, Sarajevo</t>
  </si>
  <si>
    <t>4200598340009</t>
  </si>
  <si>
    <t>IZVJEŠTAJ O PROMJENAMA NA KAPITALU</t>
  </si>
  <si>
    <t>VRSTA PROMJENE NA KAPITALU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</si>
  <si>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</si>
  <si>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</si>
  <si>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</si>
  <si>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</si>
  <si>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</si>
  <si>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</si>
  <si>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</si>
  <si>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</si>
  <si>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</si>
  <si>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</si>
  <si>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2. Efekti retroaktivne primjene promjene računovodstvenih politika</t>
  </si>
  <si>
    <t>3. Efekti retroaktivnog prepravljanja iznosa priznatih u skladu sa MRS 8</t>
  </si>
  <si>
    <t>5. Dobit/(gubitak) za period</t>
  </si>
  <si>
    <t>6. Ostali ukupni rezultat za period</t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</si>
  <si>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</si>
  <si>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</si>
  <si>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</si>
  <si>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</si>
  <si>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</si>
  <si>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</si>
  <si>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t>14. Efekti retroaktivne primjene promjene u računovodstvenih politika</t>
  </si>
  <si>
    <t xml:space="preserve">15. Efekti retroaktivnog prepravljanja iznosa priznatih u skladu sa MRS 8 </t>
  </si>
  <si>
    <t>17. Dobit/(gubitak) za period</t>
  </si>
  <si>
    <t>18. Ostali ukupni rezultat za period</t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</si>
  <si>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</si>
  <si>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</si>
  <si>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</si>
  <si>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</si>
  <si>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</si>
  <si>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</si>
  <si>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</si>
  <si>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</si>
  <si>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</si>
  <si>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</si>
  <si>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</si>
  <si>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1. Stanje na kraju perioda na dan 31.12.2021. godine</t>
  </si>
  <si>
    <r>
      <t>4. Ponovo iskazano stanje na početku perioda 01.01.2022. godine</t>
    </r>
    <r>
      <rPr>
        <i/>
        <sz val="10"/>
        <rFont val="Times New Roman"/>
        <family val="1"/>
        <charset val="238"/>
      </rPr>
      <t xml:space="preserve"> (901±902±903)</t>
    </r>
  </si>
  <si>
    <r>
      <t xml:space="preserve">13. Stanje na kraju perioda na dan 31.12.2022.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</si>
  <si>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r>
      <t>16. Ponovo iskazano stanje na početku perioda 01.01.2023. godine</t>
    </r>
    <r>
      <rPr>
        <i/>
        <sz val="10"/>
        <rFont val="Times New Roman"/>
        <family val="1"/>
        <charset val="238"/>
      </rPr>
      <t xml:space="preserve"> (913±914±915)</t>
    </r>
  </si>
  <si>
    <t xml:space="preserve">  Mirzet Ribić                                                                               Edis Boloban                                                                     Izedin Kurtović od 10.02.2023. godine</t>
  </si>
  <si>
    <t>Nedim Rizvanović - predsjednik                                
Vedad Tuzović - član                                                                                                        Madžid Avdagić - član                                                                                     Haris Jahić - član                                                                  Rijad Hasić - član</t>
  </si>
  <si>
    <t xml:space="preserve">KBC Euro Credit Capital (MLT) - 23,67%                          AS Holding doo – 19,02%   
UniCredit bank dd - 13,65%                                                   The Economic and Social Development Fund - 7,60%   </t>
  </si>
  <si>
    <t>Sarajevo, 26.06.2023. godine</t>
  </si>
  <si>
    <t xml:space="preserve">1) Odluka o izboru radnih tijela Skupštine                          2) Odluka o usvajanju Godišnjeg izvještaja za 2022. godinu                                                                                            3) Odluka o rasporedu dobiti I isplati dividende za 2022. godinu                                                                                              4) Odluka o izboru vanjskog revizora za 2023. godinu                                                                                       </t>
  </si>
  <si>
    <t>v.d. Direktora emitenta:</t>
  </si>
  <si>
    <t>Adnan Hadžić</t>
  </si>
  <si>
    <t>v.d. Direktora</t>
  </si>
  <si>
    <t xml:space="preserve"> -   </t>
  </si>
  <si>
    <t>Isplaćena dividenda u periodu od 01.01. do 30.09.2023. godine iznosi   4.565.050,57 KM</t>
  </si>
  <si>
    <t>Tabela E</t>
  </si>
  <si>
    <t>IZVJEŠTAJ O TOKOVIMA GOTOVINE
(IZVJEŠTAJ O GOTOVINSKIM TOKOVIMA)
(Indirektna metoda)</t>
  </si>
  <si>
    <t>Oznaka           ( + ) / ( - )</t>
  </si>
  <si>
    <t xml:space="preserve">Oznaka za AOP </t>
  </si>
  <si>
    <t>GOTOVINSKI TOKOVI IZ POSLOVNIH AKTIVNOSTI</t>
  </si>
  <si>
    <t>Dobit/(gubitak) prije oporezivanja</t>
  </si>
  <si>
    <t>( + ) ( - )</t>
  </si>
  <si>
    <t>Usklađenja:</t>
  </si>
  <si>
    <t>1.2.1.</t>
  </si>
  <si>
    <t>Amortizacija</t>
  </si>
  <si>
    <t>( + )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</si>
  <si>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</si>
  <si>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</si>
  <si>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</si>
  <si>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</si>
  <si>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</si>
  <si>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</si>
  <si>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</si>
  <si>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</si>
  <si>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</si>
  <si>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</si>
  <si>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</si>
  <si>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</si>
  <si>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</si>
  <si>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</si>
  <si>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</si>
  <si>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</si>
  <si>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</si>
  <si>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</si>
  <si>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</si>
  <si>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</si>
  <si>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</si>
  <si>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</si>
  <si>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</si>
  <si>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</si>
  <si>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</si>
  <si>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</si>
  <si>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</si>
  <si>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</si>
  <si>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</si>
  <si>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</si>
  <si>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</si>
  <si>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</si>
  <si>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</si>
  <si>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</si>
  <si>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( - )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</si>
  <si>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</si>
  <si>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</si>
  <si>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</si>
  <si>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</si>
  <si>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</si>
  <si>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</si>
  <si>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</si>
  <si>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</si>
  <si>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</si>
  <si>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</si>
  <si>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</si>
  <si>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</si>
  <si>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</si>
  <si>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</si>
  <si>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</si>
  <si>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</si>
  <si>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</si>
  <si>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</si>
  <si>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</si>
  <si>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</si>
  <si>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</si>
  <si>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</si>
  <si>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</si>
  <si>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</si>
  <si>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</si>
  <si>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</si>
  <si>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</si>
  <si>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>Neto gotovinski tok koji je generisan/(korišten) u poslovnim aktivnostima 
(501 do 533)</t>
  </si>
  <si>
    <t>GOTOVINSKI TOKOVI IZ ULAGAČKIH AKTIVNOSTI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</si>
  <si>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</si>
  <si>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</si>
  <si>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</si>
  <si>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</si>
  <si>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 xml:space="preserve">Odlivi po osnovu kupovine nematerijalne imovine 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</si>
  <si>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</si>
  <si>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</si>
  <si>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</si>
  <si>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</si>
  <si>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</si>
  <si>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</si>
  <si>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</si>
  <si>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</si>
  <si>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</si>
  <si>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</si>
  <si>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</si>
  <si>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</si>
  <si>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</si>
  <si>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</si>
  <si>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</si>
  <si>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</si>
  <si>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</si>
  <si>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</si>
  <si>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</si>
  <si>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</si>
  <si>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</si>
  <si>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</si>
  <si>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</si>
  <si>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</si>
  <si>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</si>
  <si>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</si>
  <si>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</si>
  <si>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</si>
  <si>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</si>
  <si>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</si>
  <si>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</si>
  <si>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</si>
  <si>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</si>
  <si>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</si>
  <si>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</si>
  <si>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</si>
  <si>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</si>
  <si>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</si>
  <si>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</si>
  <si>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</si>
  <si>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</si>
  <si>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</si>
  <si>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</si>
  <si>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</si>
  <si>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
(535 do 563)</t>
  </si>
  <si>
    <t>GOTOVINSKI TOKOVI IZ FINANSIJSKIH AKTIVNOSTI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</si>
  <si>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</si>
  <si>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</si>
  <si>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</si>
  <si>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</si>
  <si>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</si>
  <si>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</si>
  <si>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</si>
  <si>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</si>
  <si>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</si>
  <si>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</si>
  <si>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</si>
  <si>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</si>
  <si>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</si>
  <si>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</si>
  <si>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</si>
  <si>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</si>
  <si>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</si>
  <si>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</si>
  <si>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</si>
  <si>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</si>
  <si>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</si>
  <si>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</si>
  <si>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</si>
  <si>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
(565 do 577)</t>
  </si>
  <si>
    <t>NETO POVEĆANJE / (SMANJENJE) GOTOVINE I 
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</si>
  <si>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</si>
  <si>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</si>
  <si>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</si>
  <si>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( +)</t>
  </si>
  <si>
    <t>Dana 13.03.2024.</t>
  </si>
  <si>
    <t xml:space="preserve">  na dan 31.12.2023. godine</t>
  </si>
  <si>
    <t xml:space="preserve">  za period od 01.01. do 31.12.2023. godine</t>
  </si>
  <si>
    <t>01.01. do 31.12.
tekuće godine</t>
  </si>
  <si>
    <t>01.01. do 31.12.
prethodne godine</t>
  </si>
  <si>
    <t>za period koji se završava na dan 31.12..2023. godine</t>
  </si>
  <si>
    <t xml:space="preserve">  za period od 01.01 do 31.12.2023. godine</t>
  </si>
  <si>
    <t>01.01. do 31.12. tekuće godine</t>
  </si>
  <si>
    <t>od 01.01. do 31.12.2023. godine</t>
  </si>
  <si>
    <t xml:space="preserve">Nedim Uzunović - Direktor Društva (do 04.10); Adnan Hadžić - Direktor Društva (od 04.10)
Adnan Hadžić - Izvršni direktor za finansije (do 04.10.);                                                                          Mirza Kasum - izvršni direktor za finansije (od04.10)                Mirela Spahić - Izvršni direktor za operacije;                           Alen Hrković - Izvršni direktor za marketing i prodaju JIE/BAT                                                                                Ahmet Koštreba - Izvršni direktor za opšte usluge i ljudske potencijale                                                                                    </t>
  </si>
  <si>
    <t xml:space="preserve">NO:Nedim Rizvanović predsjednik - 0 i 0;                
Vedad Tuzović  član - 1.000 i 1.000;                                                                                     Madžid Avdagić član  -  0 i 0;                                                Haris Jahić član - 0 i 0;                                                         Rijad Hasić član - 0 i 0;
UPRAVA:  Nedim Uzunović  Direktor (do 04.10) - 43.450 i 43.450;                                                                          Adnan Hadžić  Izvršni direktor za finansije (do 04.10.); Direktor Družtva od 04.10) - 23.000 i 23.000;                                                                                     Mirza Kasum - izvršni direktor za finansije (od 04.10) - 0 i 0;                                                                             Mirela Spahić  Izvršni direktor za operacije - 23.000 i 23.000;                                                                                     Alen Hrković  - Izvršni direktor za marketing i prodaju JIE/BAT  0 i 0                                                                               Ahmet Koštreba - Izvršni direktor za opšte usluge i ljudske potencijale 0 i 0                                                                                                                                                                                   </t>
  </si>
  <si>
    <t>U Sarajevu, 13.03.2024. godine</t>
  </si>
  <si>
    <r>
      <t xml:space="preserve">25. Stanje na kraju perioda na dan 31.12.2023.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</si>
</sst>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\-??_-;_-@_-"/>
  </numFmts>
  <fonts count="24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1"/>
      <color rgb="FF000000"/>
      <name val="Calibri"/>
      <family val="2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0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charset val="238"/>
    </font>
    <font>
      <i/>
      <sz val="10"/>
      <color rgb="FFFF0000"/>
      <name val="Times New Roman"/>
      <family val="1"/>
      <charset val="238"/>
    </font>
    <font>
      <i/>
      <sz val="10"/>
      <color rgb="FF7030A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165" fontId="12" fillId="0" borderId="0"/>
    <xf numFmtId="0" fontId="4" fillId="2" borderId="1" applyFill="0" applyAlignment="0">
      <alignment horizontal="left" vertical="center" wrapText="1"/>
    </xf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256">
    <xf numFmtId="0" fontId="0" fillId="0" borderId="0" xfId="0"/>
    <xf numFmtId="0" fontId="5" fillId="0" borderId="0" xfId="5" applyFont="1" applyAlignment="1">
      <alignment horizontal="right"/>
    </xf>
    <xf numFmtId="0" fontId="5" fillId="0" borderId="0" xfId="5" applyFont="1" applyAlignment="1">
      <alignment horizontal="center"/>
    </xf>
    <xf numFmtId="0" fontId="6" fillId="0" borderId="0" xfId="5" applyFont="1"/>
    <xf numFmtId="0" fontId="5" fillId="0" borderId="0" xfId="0" applyFont="1"/>
    <xf numFmtId="0" fontId="5" fillId="0" borderId="0" xfId="5" applyFont="1"/>
    <xf numFmtId="0" fontId="5" fillId="0" borderId="4" xfId="0" applyFont="1" applyBorder="1" applyAlignment="1">
      <alignment horizontal="justify" vertical="top" wrapText="1"/>
    </xf>
    <xf numFmtId="0" fontId="6" fillId="0" borderId="4" xfId="5" applyFont="1" applyBorder="1"/>
    <xf numFmtId="0" fontId="5" fillId="0" borderId="5" xfId="5" applyFont="1" applyBorder="1" applyAlignment="1">
      <alignment horizontal="left" vertical="center"/>
    </xf>
    <xf numFmtId="0" fontId="6" fillId="0" borderId="5" xfId="5" applyFont="1" applyBorder="1"/>
    <xf numFmtId="0" fontId="6" fillId="0" borderId="5" xfId="5" applyFont="1" applyBorder="1" applyAlignment="1">
      <alignment horizontal="left" vertical="center"/>
    </xf>
    <xf numFmtId="0" fontId="6" fillId="0" borderId="5" xfId="0" applyFont="1" applyBorder="1"/>
    <xf numFmtId="0" fontId="6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5" applyFont="1" applyBorder="1"/>
    <xf numFmtId="0" fontId="6" fillId="0" borderId="8" xfId="5" applyFont="1" applyBorder="1"/>
    <xf numFmtId="0" fontId="5" fillId="0" borderId="2" xfId="0" applyFont="1" applyBorder="1" applyAlignment="1">
      <alignment vertical="top" wrapText="1"/>
    </xf>
    <xf numFmtId="0" fontId="6" fillId="0" borderId="2" xfId="0" applyFont="1" applyBorder="1"/>
    <xf numFmtId="0" fontId="6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6" fillId="0" borderId="2" xfId="5" applyFont="1" applyBorder="1"/>
    <xf numFmtId="0" fontId="5" fillId="0" borderId="2" xfId="5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0" fontId="6" fillId="0" borderId="2" xfId="5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5" applyFont="1"/>
    <xf numFmtId="0" fontId="8" fillId="0" borderId="0" xfId="5" applyFont="1" applyAlignment="1">
      <alignment horizontal="right"/>
    </xf>
    <xf numFmtId="0" fontId="7" fillId="0" borderId="0" xfId="0" applyFont="1"/>
    <xf numFmtId="0" fontId="8" fillId="0" borderId="2" xfId="5" applyFont="1" applyBorder="1" applyAlignment="1">
      <alignment horizontal="right"/>
    </xf>
    <xf numFmtId="0" fontId="8" fillId="0" borderId="0" xfId="5" applyFont="1" applyAlignment="1">
      <alignment horizontal="center"/>
    </xf>
    <xf numFmtId="0" fontId="8" fillId="0" borderId="0" xfId="0" applyFont="1"/>
    <xf numFmtId="0" fontId="7" fillId="0" borderId="2" xfId="0" applyFont="1" applyBorder="1"/>
    <xf numFmtId="0" fontId="7" fillId="0" borderId="0" xfId="0" applyFont="1" applyAlignment="1">
      <alignment horizontal="left"/>
    </xf>
    <xf numFmtId="49" fontId="8" fillId="4" borderId="9" xfId="0" applyNumberFormat="1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center" vertical="top" wrapText="1"/>
    </xf>
    <xf numFmtId="0" fontId="13" fillId="5" borderId="25" xfId="0" applyFont="1" applyFill="1" applyBorder="1" applyAlignment="1">
      <alignment vertical="top" wrapText="1"/>
    </xf>
    <xf numFmtId="0" fontId="14" fillId="5" borderId="24" xfId="0" applyFont="1" applyFill="1" applyBorder="1" applyAlignment="1">
      <alignment horizontal="center" vertical="top" wrapText="1"/>
    </xf>
    <xf numFmtId="0" fontId="14" fillId="5" borderId="25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left" vertical="top" wrapText="1"/>
    </xf>
    <xf numFmtId="0" fontId="14" fillId="6" borderId="24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14" fillId="5" borderId="26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14" fillId="5" borderId="27" xfId="0" applyFont="1" applyFill="1" applyBorder="1" applyAlignment="1">
      <alignment horizontal="center" vertical="top" wrapText="1"/>
    </xf>
    <xf numFmtId="0" fontId="14" fillId="5" borderId="26" xfId="0" applyFont="1" applyFill="1" applyBorder="1" applyAlignment="1">
      <alignment vertical="top" wrapText="1"/>
    </xf>
    <xf numFmtId="0" fontId="13" fillId="6" borderId="24" xfId="0" applyFont="1" applyFill="1" applyBorder="1" applyAlignment="1">
      <alignment horizontal="left" vertical="top" wrapText="1"/>
    </xf>
    <xf numFmtId="49" fontId="13" fillId="6" borderId="24" xfId="0" applyNumberFormat="1" applyFont="1" applyFill="1" applyBorder="1" applyAlignment="1">
      <alignment wrapText="1"/>
    </xf>
    <xf numFmtId="0" fontId="13" fillId="6" borderId="25" xfId="0" applyFont="1" applyFill="1" applyBorder="1" applyAlignment="1">
      <alignment horizontal="left" vertical="top"/>
    </xf>
    <xf numFmtId="0" fontId="14" fillId="6" borderId="25" xfId="0" applyFont="1" applyFill="1" applyBorder="1" applyAlignment="1">
      <alignment horizontal="left" vertical="top"/>
    </xf>
    <xf numFmtId="49" fontId="13" fillId="6" borderId="25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left" vertical="top" wrapText="1" indent="1"/>
    </xf>
    <xf numFmtId="0" fontId="13" fillId="6" borderId="24" xfId="0" applyFont="1" applyFill="1" applyBorder="1" applyAlignment="1">
      <alignment horizontal="left" vertical="top"/>
    </xf>
    <xf numFmtId="0" fontId="13" fillId="6" borderId="25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vertical="top" wrapText="1"/>
    </xf>
    <xf numFmtId="0" fontId="14" fillId="6" borderId="24" xfId="0" applyFont="1" applyFill="1" applyBorder="1" applyAlignment="1">
      <alignment vertical="top" wrapText="1"/>
    </xf>
    <xf numFmtId="0" fontId="14" fillId="0" borderId="24" xfId="0" applyFont="1" applyBorder="1" applyAlignment="1">
      <alignment horizontal="left" vertical="top" wrapText="1" indent="1"/>
    </xf>
    <xf numFmtId="49" fontId="7" fillId="4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49" fontId="14" fillId="6" borderId="24" xfId="0" applyNumberFormat="1" applyFont="1" applyFill="1" applyBorder="1" applyAlignment="1">
      <alignment horizontal="center" vertical="center"/>
    </xf>
    <xf numFmtId="49" fontId="13" fillId="6" borderId="24" xfId="0" applyNumberFormat="1" applyFont="1" applyFill="1" applyBorder="1" applyAlignment="1">
      <alignment horizontal="center" vertical="center"/>
    </xf>
    <xf numFmtId="0" fontId="8" fillId="0" borderId="3" xfId="5" applyFont="1" applyBorder="1" applyAlignment="1">
      <alignment horizontal="right"/>
    </xf>
    <xf numFmtId="0" fontId="5" fillId="3" borderId="12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0" fontId="7" fillId="0" borderId="0" xfId="7" applyFont="1"/>
    <xf numFmtId="0" fontId="8" fillId="0" borderId="0" xfId="6" applyFont="1" applyAlignment="1">
      <alignment horizontal="right"/>
    </xf>
    <xf numFmtId="0" fontId="7" fillId="0" borderId="2" xfId="7" applyFont="1" applyBorder="1"/>
    <xf numFmtId="0" fontId="8" fillId="0" borderId="2" xfId="6" applyFont="1" applyBorder="1" applyAlignment="1">
      <alignment horizontal="right"/>
    </xf>
    <xf numFmtId="0" fontId="8" fillId="4" borderId="2" xfId="7" applyFont="1" applyFill="1" applyBorder="1" applyAlignment="1">
      <alignment horizontal="center" vertical="center" wrapText="1"/>
    </xf>
    <xf numFmtId="0" fontId="7" fillId="4" borderId="2" xfId="7" applyFont="1" applyFill="1" applyBorder="1" applyAlignment="1">
      <alignment horizontal="center" vertical="top" wrapText="1"/>
    </xf>
    <xf numFmtId="4" fontId="7" fillId="0" borderId="11" xfId="0" applyNumberFormat="1" applyFont="1" applyBorder="1" applyAlignment="1">
      <alignment wrapText="1"/>
    </xf>
    <xf numFmtId="4" fontId="7" fillId="0" borderId="10" xfId="0" applyNumberFormat="1" applyFont="1" applyBorder="1" applyAlignment="1">
      <alignment wrapText="1"/>
    </xf>
    <xf numFmtId="4" fontId="7" fillId="0" borderId="0" xfId="0" applyNumberFormat="1" applyFont="1" applyAlignment="1">
      <alignment wrapText="1"/>
    </xf>
    <xf numFmtId="0" fontId="7" fillId="0" borderId="13" xfId="0" applyFont="1" applyBorder="1"/>
    <xf numFmtId="4" fontId="7" fillId="0" borderId="14" xfId="0" applyNumberFormat="1" applyFont="1" applyBorder="1" applyAlignment="1">
      <alignment wrapText="1"/>
    </xf>
    <xf numFmtId="0" fontId="7" fillId="0" borderId="15" xfId="0" applyFont="1" applyBorder="1"/>
    <xf numFmtId="4" fontId="7" fillId="0" borderId="16" xfId="0" applyNumberFormat="1" applyFont="1" applyBorder="1" applyAlignment="1">
      <alignment wrapText="1"/>
    </xf>
    <xf numFmtId="4" fontId="7" fillId="0" borderId="17" xfId="0" applyNumberFormat="1" applyFont="1" applyBorder="1" applyAlignment="1">
      <alignment wrapText="1"/>
    </xf>
    <xf numFmtId="0" fontId="7" fillId="0" borderId="9" xfId="0" applyFont="1" applyBorder="1"/>
    <xf numFmtId="0" fontId="8" fillId="6" borderId="24" xfId="0" applyFont="1" applyFill="1" applyBorder="1" applyAlignment="1">
      <alignment horizontal="left" vertical="top" wrapText="1"/>
    </xf>
    <xf numFmtId="0" fontId="7" fillId="6" borderId="24" xfId="0" applyFont="1" applyFill="1" applyBorder="1" applyAlignment="1">
      <alignment vertical="top" wrapText="1"/>
    </xf>
    <xf numFmtId="0" fontId="8" fillId="5" borderId="25" xfId="0" applyFont="1" applyFill="1" applyBorder="1" applyAlignment="1">
      <alignment vertical="top" wrapText="1"/>
    </xf>
    <xf numFmtId="0" fontId="7" fillId="6" borderId="24" xfId="0" applyFont="1" applyFill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164" fontId="16" fillId="0" borderId="2" xfId="1" applyNumberFormat="1" applyFont="1" applyFill="1" applyBorder="1" applyAlignment="1">
      <alignment vertical="center"/>
    </xf>
    <xf numFmtId="0" fontId="6" fillId="0" borderId="5" xfId="5" applyFont="1" applyBorder="1" applyAlignment="1">
      <alignment horizont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/>
    </xf>
    <xf numFmtId="49" fontId="6" fillId="0" borderId="6" xfId="5" applyNumberFormat="1" applyFont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vertical="center"/>
    </xf>
    <xf numFmtId="164" fontId="7" fillId="0" borderId="0" xfId="0" applyNumberFormat="1" applyFont="1"/>
    <xf numFmtId="164" fontId="7" fillId="0" borderId="0" xfId="7" applyNumberFormat="1" applyFont="1"/>
    <xf numFmtId="0" fontId="18" fillId="0" borderId="5" xfId="5" applyFont="1" applyBorder="1" applyAlignment="1">
      <alignment horizontal="center" wrapText="1"/>
    </xf>
    <xf numFmtId="0" fontId="18" fillId="0" borderId="5" xfId="5" applyFont="1" applyBorder="1"/>
    <xf numFmtId="0" fontId="18" fillId="0" borderId="6" xfId="5" applyFont="1" applyBorder="1"/>
    <xf numFmtId="0" fontId="18" fillId="0" borderId="7" xfId="5" applyFont="1" applyBorder="1"/>
    <xf numFmtId="3" fontId="6" fillId="0" borderId="6" xfId="5" applyNumberFormat="1" applyFont="1" applyBorder="1" applyAlignment="1">
      <alignment horizontal="center"/>
    </xf>
    <xf numFmtId="0" fontId="8" fillId="4" borderId="3" xfId="7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3" fontId="7" fillId="0" borderId="0" xfId="1" applyFont="1" applyFill="1"/>
    <xf numFmtId="0" fontId="7" fillId="0" borderId="0" xfId="7" applyFont="1" applyAlignment="1">
      <alignment horizontal="center" vertical="center"/>
    </xf>
    <xf numFmtId="0" fontId="7" fillId="0" borderId="0" xfId="7" applyFont="1" applyAlignment="1">
      <alignment horizontal="center"/>
    </xf>
    <xf numFmtId="164" fontId="7" fillId="0" borderId="0" xfId="7" applyNumberFormat="1" applyFont="1" applyAlignment="1">
      <alignment horizontal="center" vertical="center"/>
    </xf>
    <xf numFmtId="0" fontId="13" fillId="6" borderId="25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164" fontId="22" fillId="0" borderId="0" xfId="0" applyNumberFormat="1" applyFont="1"/>
    <xf numFmtId="0" fontId="22" fillId="0" borderId="0" xfId="0" applyFont="1"/>
    <xf numFmtId="0" fontId="7" fillId="0" borderId="0" xfId="0" applyFont="1" applyAlignment="1">
      <alignment horizontal="center" vertical="center"/>
    </xf>
    <xf numFmtId="164" fontId="16" fillId="0" borderId="9" xfId="1" applyNumberFormat="1" applyFont="1" applyFill="1" applyBorder="1" applyAlignment="1">
      <alignment vertical="center"/>
    </xf>
    <xf numFmtId="164" fontId="17" fillId="0" borderId="9" xfId="1" applyNumberFormat="1" applyFont="1" applyFill="1" applyBorder="1" applyAlignment="1">
      <alignment vertical="center"/>
    </xf>
    <xf numFmtId="3" fontId="7" fillId="4" borderId="11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wrapText="1"/>
    </xf>
    <xf numFmtId="49" fontId="7" fillId="0" borderId="30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 indent="2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164" fontId="7" fillId="0" borderId="2" xfId="7" applyNumberFormat="1" applyFont="1" applyBorder="1" applyAlignment="1">
      <alignment horizontal="center" vertical="top" wrapText="1"/>
    </xf>
    <xf numFmtId="164" fontId="8" fillId="0" borderId="2" xfId="7" applyNumberFormat="1" applyFont="1" applyBorder="1" applyAlignment="1">
      <alignment horizontal="left" vertical="top" wrapText="1"/>
    </xf>
    <xf numFmtId="164" fontId="7" fillId="0" borderId="2" xfId="7" applyNumberFormat="1" applyFont="1" applyBorder="1" applyAlignment="1">
      <alignment horizontal="center" vertical="center" wrapText="1"/>
    </xf>
    <xf numFmtId="164" fontId="7" fillId="0" borderId="2" xfId="7" applyNumberFormat="1" applyFont="1" applyBorder="1" applyAlignment="1">
      <alignment horizontal="left" vertical="top" wrapText="1"/>
    </xf>
    <xf numFmtId="164" fontId="19" fillId="0" borderId="2" xfId="1" applyNumberFormat="1" applyFont="1" applyFill="1" applyBorder="1" applyAlignment="1">
      <alignment vertical="center"/>
    </xf>
    <xf numFmtId="164" fontId="19" fillId="0" borderId="2" xfId="1" applyNumberFormat="1" applyFont="1" applyFill="1" applyBorder="1" applyAlignment="1">
      <alignment vertical="center" wrapText="1"/>
    </xf>
    <xf numFmtId="164" fontId="17" fillId="4" borderId="2" xfId="1" applyNumberFormat="1" applyFont="1" applyFill="1" applyBorder="1" applyAlignment="1">
      <alignment vertical="center"/>
    </xf>
    <xf numFmtId="164" fontId="16" fillId="4" borderId="2" xfId="1" applyNumberFormat="1" applyFont="1" applyFill="1" applyBorder="1" applyAlignment="1">
      <alignment vertical="center"/>
    </xf>
    <xf numFmtId="164" fontId="13" fillId="6" borderId="25" xfId="0" applyNumberFormat="1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center" vertical="center" wrapText="1"/>
    </xf>
    <xf numFmtId="164" fontId="14" fillId="6" borderId="25" xfId="0" applyNumberFormat="1" applyFont="1" applyFill="1" applyBorder="1" applyAlignment="1">
      <alignment horizontal="center" vertical="center" wrapText="1"/>
    </xf>
    <xf numFmtId="164" fontId="14" fillId="6" borderId="24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Border="1" applyAlignment="1">
      <alignment vertical="center"/>
    </xf>
    <xf numFmtId="164" fontId="21" fillId="0" borderId="2" xfId="0" applyNumberFormat="1" applyFont="1" applyBorder="1" applyAlignment="1">
      <alignment vertical="center"/>
    </xf>
    <xf numFmtId="0" fontId="6" fillId="7" borderId="5" xfId="5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wrapText="1"/>
    </xf>
    <xf numFmtId="4" fontId="7" fillId="0" borderId="11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 wrapText="1"/>
    </xf>
    <xf numFmtId="1" fontId="7" fillId="0" borderId="9" xfId="0" applyNumberFormat="1" applyFont="1" applyBorder="1" applyAlignment="1">
      <alignment horizontal="center" wrapText="1"/>
    </xf>
    <xf numFmtId="1" fontId="7" fillId="0" borderId="11" xfId="0" applyNumberFormat="1" applyFont="1" applyBorder="1" applyAlignment="1">
      <alignment horizontal="center" wrapText="1"/>
    </xf>
    <xf numFmtId="1" fontId="7" fillId="0" borderId="10" xfId="0" applyNumberFormat="1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4" fillId="6" borderId="25" xfId="0" applyFont="1" applyFill="1" applyBorder="1" applyAlignment="1">
      <alignment horizontal="center" vertical="center" wrapText="1"/>
    </xf>
    <xf numFmtId="0" fontId="7" fillId="0" borderId="28" xfId="0" applyFont="1" applyBorder="1"/>
    <xf numFmtId="0" fontId="7" fillId="0" borderId="29" xfId="0" applyFont="1" applyBorder="1"/>
    <xf numFmtId="0" fontId="14" fillId="6" borderId="2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0" borderId="0" xfId="7" applyFont="1" applyAlignment="1">
      <alignment horizontal="center"/>
    </xf>
    <xf numFmtId="164" fontId="7" fillId="0" borderId="9" xfId="7" applyNumberFormat="1" applyFont="1" applyBorder="1" applyAlignment="1">
      <alignment horizontal="center" vertical="center" wrapText="1"/>
    </xf>
    <xf numFmtId="164" fontId="7" fillId="0" borderId="11" xfId="7" applyNumberFormat="1" applyFont="1" applyBorder="1" applyAlignment="1">
      <alignment horizontal="center" vertical="center" wrapText="1"/>
    </xf>
    <xf numFmtId="164" fontId="7" fillId="0" borderId="10" xfId="7" applyNumberFormat="1" applyFont="1" applyBorder="1" applyAlignment="1">
      <alignment horizontal="center" vertical="center" wrapText="1"/>
    </xf>
    <xf numFmtId="0" fontId="8" fillId="4" borderId="3" xfId="7" applyFont="1" applyFill="1" applyBorder="1" applyAlignment="1">
      <alignment horizontal="center" vertical="center" wrapText="1"/>
    </xf>
    <xf numFmtId="0" fontId="8" fillId="4" borderId="7" xfId="7" applyFont="1" applyFill="1" applyBorder="1" applyAlignment="1">
      <alignment horizontal="center" vertical="center" wrapText="1"/>
    </xf>
    <xf numFmtId="0" fontId="7" fillId="4" borderId="9" xfId="7" applyFont="1" applyFill="1" applyBorder="1" applyAlignment="1">
      <alignment horizontal="center" vertical="top" wrapText="1"/>
    </xf>
    <xf numFmtId="0" fontId="7" fillId="4" borderId="11" xfId="7" applyFont="1" applyFill="1" applyBorder="1" applyAlignment="1">
      <alignment horizontal="center" vertical="top" wrapText="1"/>
    </xf>
    <xf numFmtId="0" fontId="7" fillId="4" borderId="10" xfId="7" applyFont="1" applyFill="1" applyBorder="1" applyAlignment="1">
      <alignment horizontal="center" vertical="top" wrapText="1"/>
    </xf>
    <xf numFmtId="164" fontId="7" fillId="0" borderId="9" xfId="7" applyNumberFormat="1" applyFont="1" applyBorder="1" applyAlignment="1">
      <alignment horizontal="center" vertical="top" wrapText="1"/>
    </xf>
    <xf numFmtId="164" fontId="7" fillId="0" borderId="11" xfId="7" applyNumberFormat="1" applyFont="1" applyBorder="1" applyAlignment="1">
      <alignment horizontal="center" vertical="top" wrapText="1"/>
    </xf>
    <xf numFmtId="164" fontId="7" fillId="0" borderId="10" xfId="7" applyNumberFormat="1" applyFont="1" applyBorder="1" applyAlignment="1">
      <alignment horizontal="center" vertical="top" wrapText="1"/>
    </xf>
    <xf numFmtId="0" fontId="8" fillId="4" borderId="21" xfId="7" applyFont="1" applyFill="1" applyBorder="1" applyAlignment="1">
      <alignment horizontal="center" vertical="center" wrapText="1"/>
    </xf>
    <xf numFmtId="0" fontId="8" fillId="4" borderId="22" xfId="7" applyFont="1" applyFill="1" applyBorder="1" applyAlignment="1">
      <alignment horizontal="center" vertical="center" wrapText="1"/>
    </xf>
    <xf numFmtId="0" fontId="8" fillId="4" borderId="23" xfId="7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wrapText="1"/>
    </xf>
    <xf numFmtId="0" fontId="8" fillId="4" borderId="11" xfId="7" applyFont="1" applyFill="1" applyBorder="1" applyAlignment="1">
      <alignment horizontal="center" vertical="center" wrapText="1"/>
    </xf>
    <xf numFmtId="0" fontId="8" fillId="4" borderId="10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center" vertical="center" wrapText="1"/>
    </xf>
    <xf numFmtId="0" fontId="8" fillId="4" borderId="16" xfId="7" applyFont="1" applyFill="1" applyBorder="1" applyAlignment="1">
      <alignment horizontal="center" vertical="center" wrapText="1"/>
    </xf>
    <xf numFmtId="0" fontId="8" fillId="4" borderId="17" xfId="7" applyFont="1" applyFill="1" applyBorder="1" applyAlignment="1">
      <alignment horizontal="center" vertical="center" wrapText="1"/>
    </xf>
    <xf numFmtId="0" fontId="8" fillId="3" borderId="12" xfId="7" applyFont="1" applyFill="1" applyBorder="1" applyAlignment="1">
      <alignment horizontal="center" vertical="center"/>
    </xf>
    <xf numFmtId="0" fontId="7" fillId="3" borderId="7" xfId="7" applyFont="1" applyFill="1" applyBorder="1" applyAlignment="1">
      <alignment horizontal="center"/>
    </xf>
    <xf numFmtId="49" fontId="7" fillId="0" borderId="2" xfId="7" applyNumberFormat="1" applyFont="1" applyBorder="1" applyAlignment="1">
      <alignment wrapText="1"/>
    </xf>
    <xf numFmtId="0" fontId="8" fillId="0" borderId="21" xfId="6" applyFont="1" applyBorder="1" applyAlignment="1">
      <alignment horizontal="right" wrapText="1"/>
    </xf>
    <xf numFmtId="0" fontId="7" fillId="0" borderId="23" xfId="7" applyFont="1" applyBorder="1" applyAlignment="1">
      <alignment wrapText="1"/>
    </xf>
    <xf numFmtId="0" fontId="7" fillId="0" borderId="2" xfId="7" applyFont="1" applyBorder="1" applyAlignment="1">
      <alignment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</cellXfs>
  <cellStyles count="10">
    <cellStyle name="Comma" xfId="1" builtinId="3"/>
    <cellStyle name="Comma 2" xfId="2"/>
    <cellStyle name="ja" xfId="3"/>
    <cellStyle name="Normal" xfId="0" builtinId="0"/>
    <cellStyle name="Normal 111" xfId="9"/>
    <cellStyle name="Normal 2 2" xfId="4"/>
    <cellStyle name="Normal 3" xfId="8"/>
    <cellStyle name="Normal_TFI-FIN" xfId="5"/>
    <cellStyle name="Normal_TFI-FIN 2" xfId="6"/>
    <cellStyle name="Normalno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rah\Local%20Settings\Temporary%20Internet%20Files\OLK91\Banke_AFIP%20-%20URN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8" zoomScaleSheetLayoutView="100" workbookViewId="0">
      <selection activeCell="F45" sqref="F45"/>
    </sheetView>
  </sheetViews>
  <sheetFormatPr defaultColWidth="9.140625" defaultRowHeight="12.75"/>
  <cols>
    <col min="1" max="1" width="61.85546875" style="3" customWidth="1"/>
    <col min="2" max="2" width="42.140625" style="3" customWidth="1"/>
    <col min="3" max="16384" width="9.140625" style="3"/>
  </cols>
  <sheetData>
    <row r="1" spans="1:11" ht="13.5">
      <c r="A1" s="2" t="s">
        <v>0</v>
      </c>
      <c r="B1" s="1" t="s">
        <v>1</v>
      </c>
      <c r="C1" s="4"/>
      <c r="E1" s="4"/>
      <c r="F1" s="4"/>
      <c r="G1" s="5"/>
      <c r="I1" s="2"/>
      <c r="J1" s="2"/>
      <c r="K1" s="2"/>
    </row>
    <row r="2" spans="1:11" ht="13.5">
      <c r="A2" s="22" t="s">
        <v>609</v>
      </c>
      <c r="B2" s="28" t="s">
        <v>2</v>
      </c>
      <c r="C2" s="22"/>
      <c r="D2" s="22"/>
      <c r="E2" s="22"/>
      <c r="F2" s="5"/>
      <c r="G2" s="5"/>
      <c r="H2" s="5"/>
      <c r="I2" s="5"/>
      <c r="J2" s="5"/>
      <c r="K2" s="5"/>
    </row>
    <row r="3" spans="1:11" ht="13.5">
      <c r="A3" s="22"/>
      <c r="B3" s="28"/>
      <c r="C3" s="22"/>
      <c r="D3" s="22"/>
      <c r="E3" s="22"/>
      <c r="F3" s="5"/>
      <c r="G3" s="5"/>
      <c r="H3" s="5"/>
      <c r="I3" s="5"/>
      <c r="J3" s="5"/>
      <c r="K3" s="5"/>
    </row>
    <row r="4" spans="1:11" ht="22.5" customHeight="1" thickBot="1">
      <c r="A4" s="89" t="s">
        <v>3</v>
      </c>
      <c r="B4" s="89" t="s">
        <v>4</v>
      </c>
      <c r="C4" s="5"/>
      <c r="D4" s="5"/>
      <c r="E4" s="5"/>
      <c r="F4" s="5"/>
      <c r="G4" s="5"/>
      <c r="H4" s="5"/>
      <c r="I4" s="5"/>
      <c r="J4" s="5"/>
      <c r="K4" s="5"/>
    </row>
    <row r="5" spans="1:11" ht="14.25" thickTop="1">
      <c r="A5" s="6" t="s">
        <v>5</v>
      </c>
      <c r="B5" s="7"/>
    </row>
    <row r="6" spans="1:11" ht="13.5">
      <c r="A6" s="8" t="s">
        <v>6</v>
      </c>
      <c r="B6" s="9"/>
    </row>
    <row r="7" spans="1:11" ht="25.5">
      <c r="A7" s="10" t="s">
        <v>7</v>
      </c>
      <c r="B7" s="112" t="s">
        <v>8</v>
      </c>
    </row>
    <row r="8" spans="1:11">
      <c r="A8" s="9" t="s">
        <v>9</v>
      </c>
      <c r="B8" s="113" t="s">
        <v>10</v>
      </c>
    </row>
    <row r="9" spans="1:11" ht="25.5">
      <c r="A9" s="11" t="s">
        <v>11</v>
      </c>
      <c r="B9" s="113" t="s">
        <v>12</v>
      </c>
    </row>
    <row r="10" spans="1:11">
      <c r="A10" s="9" t="s">
        <v>13</v>
      </c>
      <c r="B10" s="114" t="s">
        <v>14</v>
      </c>
    </row>
    <row r="11" spans="1:11">
      <c r="A11" s="9" t="s">
        <v>15</v>
      </c>
      <c r="B11" s="113" t="s">
        <v>16</v>
      </c>
    </row>
    <row r="12" spans="1:11">
      <c r="A12" s="12" t="s">
        <v>17</v>
      </c>
      <c r="B12" s="113" t="s">
        <v>18</v>
      </c>
    </row>
    <row r="13" spans="1:11" ht="15" customHeight="1">
      <c r="A13" s="12" t="s">
        <v>19</v>
      </c>
      <c r="B13" s="115">
        <v>713</v>
      </c>
    </row>
    <row r="14" spans="1:11" ht="38.25">
      <c r="A14" s="12" t="s">
        <v>20</v>
      </c>
      <c r="B14" s="113" t="s">
        <v>21</v>
      </c>
    </row>
    <row r="15" spans="1:11">
      <c r="A15" s="12" t="s">
        <v>22</v>
      </c>
      <c r="B15" s="115" t="s">
        <v>23</v>
      </c>
    </row>
    <row r="16" spans="1:11" ht="25.5">
      <c r="A16" s="12" t="s">
        <v>24</v>
      </c>
      <c r="B16" s="115" t="s">
        <v>25</v>
      </c>
    </row>
    <row r="17" spans="1:2" ht="38.25">
      <c r="A17" s="12" t="s">
        <v>26</v>
      </c>
      <c r="B17" s="112" t="s">
        <v>436</v>
      </c>
    </row>
    <row r="18" spans="1:2" ht="13.5">
      <c r="A18" s="13" t="s">
        <v>27</v>
      </c>
      <c r="B18" s="121"/>
    </row>
    <row r="19" spans="1:2" ht="63.75">
      <c r="A19" s="12" t="s">
        <v>28</v>
      </c>
      <c r="B19" s="113" t="s">
        <v>437</v>
      </c>
    </row>
    <row r="20" spans="1:2" ht="127.5">
      <c r="A20" s="12" t="s">
        <v>29</v>
      </c>
      <c r="B20" s="113" t="s">
        <v>610</v>
      </c>
    </row>
    <row r="21" spans="1:2" ht="229.5">
      <c r="A21" s="12" t="s">
        <v>30</v>
      </c>
      <c r="B21" s="113" t="s">
        <v>611</v>
      </c>
    </row>
    <row r="22" spans="1:2" ht="13.5">
      <c r="A22" s="14" t="s">
        <v>31</v>
      </c>
      <c r="B22" s="121"/>
    </row>
    <row r="23" spans="1:2">
      <c r="A23" s="15" t="s">
        <v>32</v>
      </c>
      <c r="B23" s="124">
        <v>5125</v>
      </c>
    </row>
    <row r="24" spans="1:2" ht="51">
      <c r="A24" s="12" t="s">
        <v>33</v>
      </c>
      <c r="B24" s="113" t="s">
        <v>34</v>
      </c>
    </row>
    <row r="25" spans="1:2" ht="64.5" customHeight="1">
      <c r="A25" s="12" t="s">
        <v>35</v>
      </c>
      <c r="B25" s="113" t="s">
        <v>438</v>
      </c>
    </row>
    <row r="26" spans="1:2" ht="13.5">
      <c r="A26" s="13" t="s">
        <v>36</v>
      </c>
      <c r="B26" s="122"/>
    </row>
    <row r="27" spans="1:2" ht="216.75">
      <c r="A27" s="15" t="s">
        <v>37</v>
      </c>
      <c r="B27" s="116" t="s">
        <v>38</v>
      </c>
    </row>
    <row r="28" spans="1:2" ht="27">
      <c r="A28" s="13" t="s">
        <v>39</v>
      </c>
      <c r="B28" s="113"/>
    </row>
    <row r="29" spans="1:2">
      <c r="A29" s="15" t="s">
        <v>40</v>
      </c>
      <c r="B29" s="113" t="s">
        <v>439</v>
      </c>
    </row>
    <row r="30" spans="1:2" ht="89.25">
      <c r="A30" s="12" t="s">
        <v>41</v>
      </c>
      <c r="B30" s="113" t="s">
        <v>440</v>
      </c>
    </row>
    <row r="31" spans="1:2">
      <c r="A31" s="12" t="s">
        <v>42</v>
      </c>
      <c r="B31" s="120"/>
    </row>
    <row r="32" spans="1:2" ht="13.5">
      <c r="A32" s="14" t="s">
        <v>43</v>
      </c>
      <c r="B32" s="121"/>
    </row>
    <row r="33" spans="1:2" ht="25.5">
      <c r="A33" s="12" t="s">
        <v>44</v>
      </c>
      <c r="B33" s="192" t="s">
        <v>445</v>
      </c>
    </row>
    <row r="34" spans="1:2" ht="38.25">
      <c r="A34" s="12" t="s">
        <v>45</v>
      </c>
      <c r="B34" s="121"/>
    </row>
    <row r="35" spans="1:2" ht="38.25">
      <c r="A35" s="12" t="s">
        <v>46</v>
      </c>
      <c r="B35" s="121"/>
    </row>
    <row r="36" spans="1:2" ht="26.25" customHeight="1">
      <c r="A36" s="12" t="s">
        <v>47</v>
      </c>
      <c r="B36" s="121"/>
    </row>
    <row r="37" spans="1:2" ht="38.25">
      <c r="A37" s="16" t="s">
        <v>48</v>
      </c>
      <c r="B37" s="123"/>
    </row>
    <row r="39" spans="1:2" ht="13.5">
      <c r="A39" s="17" t="s">
        <v>612</v>
      </c>
      <c r="B39" s="5"/>
    </row>
    <row r="40" spans="1:2" ht="13.5">
      <c r="A40" s="5"/>
      <c r="B40" s="18"/>
    </row>
    <row r="41" spans="1:2" ht="13.5">
      <c r="B41" s="5" t="s">
        <v>441</v>
      </c>
    </row>
    <row r="42" spans="1:2">
      <c r="B42" s="18" t="s">
        <v>442</v>
      </c>
    </row>
  </sheetData>
  <phoneticPr fontId="2" type="noConversion"/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opLeftCell="A125" zoomScaleNormal="100" workbookViewId="0">
      <selection activeCell="M116" sqref="M116"/>
    </sheetView>
  </sheetViews>
  <sheetFormatPr defaultColWidth="9.140625" defaultRowHeight="12.75"/>
  <cols>
    <col min="1" max="1" width="13.42578125" style="31" customWidth="1"/>
    <col min="2" max="2" width="77.85546875" style="31" customWidth="1"/>
    <col min="3" max="3" width="18.42578125" style="31" hidden="1" customWidth="1"/>
    <col min="4" max="6" width="3.42578125" style="31" customWidth="1"/>
    <col min="7" max="7" width="16.7109375" style="31" customWidth="1"/>
    <col min="8" max="8" width="17.5703125" style="31" customWidth="1"/>
    <col min="9" max="9" width="10.5703125" style="31" bestFit="1" customWidth="1"/>
    <col min="10" max="10" width="9.140625" style="31"/>
    <col min="11" max="11" width="10.5703125" style="31" bestFit="1" customWidth="1"/>
    <col min="12" max="16384" width="9.140625" style="31"/>
  </cols>
  <sheetData>
    <row r="1" spans="1:8" ht="13.5">
      <c r="A1" s="29"/>
      <c r="B1" s="30"/>
      <c r="H1" s="32" t="s">
        <v>1</v>
      </c>
    </row>
    <row r="2" spans="1:8" ht="13.5">
      <c r="A2" s="33"/>
      <c r="C2" s="34"/>
      <c r="H2" s="32" t="s">
        <v>49</v>
      </c>
    </row>
    <row r="3" spans="1:8">
      <c r="A3" s="35" t="s">
        <v>50</v>
      </c>
      <c r="B3" s="196" t="s">
        <v>51</v>
      </c>
      <c r="C3" s="197"/>
      <c r="D3" s="197"/>
      <c r="E3" s="197"/>
      <c r="F3" s="197"/>
      <c r="G3" s="197"/>
      <c r="H3" s="198"/>
    </row>
    <row r="4" spans="1:8">
      <c r="A4" s="35" t="s">
        <v>52</v>
      </c>
      <c r="B4" s="196" t="s">
        <v>10</v>
      </c>
      <c r="C4" s="197"/>
      <c r="D4" s="197"/>
      <c r="E4" s="197"/>
      <c r="F4" s="197"/>
      <c r="G4" s="197"/>
      <c r="H4" s="198"/>
    </row>
    <row r="5" spans="1:8">
      <c r="A5" s="35" t="s">
        <v>53</v>
      </c>
      <c r="B5" s="196" t="s">
        <v>54</v>
      </c>
      <c r="C5" s="197"/>
      <c r="D5" s="197"/>
      <c r="E5" s="197"/>
      <c r="F5" s="197"/>
      <c r="G5" s="197"/>
      <c r="H5" s="198"/>
    </row>
    <row r="6" spans="1:8">
      <c r="A6" s="35" t="s">
        <v>55</v>
      </c>
      <c r="B6" s="199">
        <v>4200598340009</v>
      </c>
      <c r="C6" s="200"/>
      <c r="D6" s="200"/>
      <c r="E6" s="200"/>
      <c r="F6" s="200"/>
      <c r="G6" s="200"/>
      <c r="H6" s="201"/>
    </row>
    <row r="7" spans="1:8">
      <c r="A7" s="35" t="s">
        <v>56</v>
      </c>
      <c r="B7" s="199">
        <v>4200598340009</v>
      </c>
      <c r="C7" s="200"/>
      <c r="D7" s="200"/>
      <c r="E7" s="200"/>
      <c r="F7" s="200"/>
      <c r="G7" s="200"/>
      <c r="H7" s="201"/>
    </row>
    <row r="8" spans="1:8" ht="18" customHeight="1">
      <c r="H8" s="126"/>
    </row>
    <row r="9" spans="1:8" hidden="1"/>
    <row r="10" spans="1:8" ht="1.5" hidden="1" customHeight="1" thickBot="1"/>
    <row r="11" spans="1:8" ht="30.75" customHeight="1" thickBot="1">
      <c r="A11" s="202" t="s">
        <v>57</v>
      </c>
      <c r="B11" s="203"/>
      <c r="C11" s="203"/>
      <c r="D11" s="203"/>
      <c r="E11" s="203"/>
      <c r="F11" s="203"/>
      <c r="G11" s="203"/>
      <c r="H11" s="204"/>
    </row>
    <row r="12" spans="1:8" ht="22.5" customHeight="1" thickTop="1">
      <c r="A12" s="205" t="s">
        <v>602</v>
      </c>
      <c r="B12" s="205"/>
      <c r="C12" s="205"/>
      <c r="D12" s="205"/>
      <c r="E12" s="205"/>
      <c r="F12" s="205"/>
      <c r="G12" s="205"/>
      <c r="H12" s="205"/>
    </row>
    <row r="13" spans="1:8">
      <c r="A13" s="206" t="s">
        <v>58</v>
      </c>
      <c r="B13" s="206"/>
      <c r="C13" s="206"/>
      <c r="D13" s="206"/>
      <c r="E13" s="206"/>
      <c r="F13" s="206"/>
      <c r="G13" s="206"/>
      <c r="H13" s="206"/>
    </row>
    <row r="14" spans="1:8" ht="27" customHeight="1">
      <c r="A14" s="65" t="s">
        <v>59</v>
      </c>
      <c r="B14" s="66" t="s">
        <v>60</v>
      </c>
      <c r="C14" s="39" t="s">
        <v>61</v>
      </c>
      <c r="D14" s="193" t="s">
        <v>62</v>
      </c>
      <c r="E14" s="194"/>
      <c r="F14" s="195"/>
      <c r="G14" s="131" t="s">
        <v>63</v>
      </c>
      <c r="H14" s="67" t="s">
        <v>64</v>
      </c>
    </row>
    <row r="15" spans="1:8">
      <c r="A15" s="86">
        <v>1</v>
      </c>
      <c r="B15" s="68">
        <v>2</v>
      </c>
      <c r="C15" s="69">
        <v>3</v>
      </c>
      <c r="D15" s="207">
        <v>4</v>
      </c>
      <c r="E15" s="208"/>
      <c r="F15" s="209"/>
      <c r="G15" s="132">
        <v>5</v>
      </c>
      <c r="H15" s="70">
        <v>6</v>
      </c>
    </row>
    <row r="16" spans="1:8" ht="15">
      <c r="A16" s="86"/>
      <c r="B16" s="61" t="s">
        <v>65</v>
      </c>
      <c r="C16" s="61"/>
      <c r="D16" s="210"/>
      <c r="E16" s="208"/>
      <c r="F16" s="209"/>
      <c r="G16" s="111"/>
      <c r="H16" s="111"/>
    </row>
    <row r="17" spans="1:8" ht="13.5" customHeight="1">
      <c r="A17" s="87" t="s">
        <v>66</v>
      </c>
      <c r="B17" s="106" t="s">
        <v>67</v>
      </c>
      <c r="C17" s="61"/>
      <c r="D17" s="70">
        <v>0</v>
      </c>
      <c r="E17" s="70">
        <v>0</v>
      </c>
      <c r="F17" s="70">
        <v>1</v>
      </c>
      <c r="G17" s="184">
        <v>176099825</v>
      </c>
      <c r="H17" s="184">
        <f>+H18+H25+H30+H31+H36+H37+H38+H39+H40+H41+H44+H49+H50</f>
        <v>170712722</v>
      </c>
    </row>
    <row r="18" spans="1:8" ht="12.75" customHeight="1">
      <c r="A18" s="86">
        <v>1</v>
      </c>
      <c r="B18" s="51" t="s">
        <v>68</v>
      </c>
      <c r="C18" s="51"/>
      <c r="D18" s="70">
        <v>0</v>
      </c>
      <c r="E18" s="70">
        <v>0</v>
      </c>
      <c r="F18" s="70">
        <v>2</v>
      </c>
      <c r="G18" s="185">
        <v>118669929</v>
      </c>
      <c r="H18" s="185">
        <f>SUM(H19:H24)</f>
        <v>114331264</v>
      </c>
    </row>
    <row r="19" spans="1:8" ht="12.75" customHeight="1">
      <c r="A19" s="86" t="s">
        <v>69</v>
      </c>
      <c r="B19" s="72" t="s">
        <v>70</v>
      </c>
      <c r="C19" s="51"/>
      <c r="D19" s="70">
        <v>0</v>
      </c>
      <c r="E19" s="70">
        <v>0</v>
      </c>
      <c r="F19" s="70">
        <v>3</v>
      </c>
      <c r="G19" s="185">
        <v>2322522</v>
      </c>
      <c r="H19" s="185">
        <v>2322521</v>
      </c>
    </row>
    <row r="20" spans="1:8" ht="12.75" customHeight="1">
      <c r="A20" s="86" t="s">
        <v>71</v>
      </c>
      <c r="B20" s="72" t="s">
        <v>72</v>
      </c>
      <c r="C20" s="51"/>
      <c r="D20" s="70">
        <v>0</v>
      </c>
      <c r="E20" s="70">
        <v>0</v>
      </c>
      <c r="F20" s="70">
        <v>4</v>
      </c>
      <c r="G20" s="185">
        <v>63814986</v>
      </c>
      <c r="H20" s="185">
        <v>67583810</v>
      </c>
    </row>
    <row r="21" spans="1:8" ht="12.75" customHeight="1">
      <c r="A21" s="86" t="s">
        <v>73</v>
      </c>
      <c r="B21" s="72" t="s">
        <v>74</v>
      </c>
      <c r="C21" s="51"/>
      <c r="D21" s="70">
        <v>0</v>
      </c>
      <c r="E21" s="70">
        <v>0</v>
      </c>
      <c r="F21" s="70">
        <v>5</v>
      </c>
      <c r="G21" s="185">
        <v>30535389</v>
      </c>
      <c r="H21" s="185">
        <v>34424178</v>
      </c>
    </row>
    <row r="22" spans="1:8" ht="12.75" customHeight="1">
      <c r="A22" s="86" t="s">
        <v>75</v>
      </c>
      <c r="B22" s="72" t="s">
        <v>76</v>
      </c>
      <c r="C22" s="51"/>
      <c r="D22" s="70">
        <v>0</v>
      </c>
      <c r="E22" s="70">
        <v>0</v>
      </c>
      <c r="F22" s="70">
        <v>6</v>
      </c>
      <c r="G22" s="185">
        <v>580823</v>
      </c>
      <c r="H22" s="185">
        <v>930431</v>
      </c>
    </row>
    <row r="23" spans="1:8" ht="12.75" customHeight="1">
      <c r="A23" s="86" t="s">
        <v>77</v>
      </c>
      <c r="B23" s="72" t="s">
        <v>78</v>
      </c>
      <c r="C23" s="51"/>
      <c r="D23" s="70">
        <v>0</v>
      </c>
      <c r="E23" s="70">
        <v>0</v>
      </c>
      <c r="F23" s="70">
        <v>7</v>
      </c>
      <c r="G23" s="185">
        <v>462303</v>
      </c>
      <c r="H23" s="185">
        <v>460988</v>
      </c>
    </row>
    <row r="24" spans="1:8" ht="12.75" customHeight="1">
      <c r="A24" s="86" t="s">
        <v>79</v>
      </c>
      <c r="B24" s="72" t="s">
        <v>80</v>
      </c>
      <c r="C24" s="51"/>
      <c r="D24" s="70">
        <v>0</v>
      </c>
      <c r="E24" s="70">
        <v>0</v>
      </c>
      <c r="F24" s="70">
        <v>8</v>
      </c>
      <c r="G24" s="185">
        <v>20953906</v>
      </c>
      <c r="H24" s="185">
        <v>8609336</v>
      </c>
    </row>
    <row r="25" spans="1:8" ht="12.75" customHeight="1">
      <c r="A25" s="86" t="s">
        <v>81</v>
      </c>
      <c r="B25" s="51" t="s">
        <v>82</v>
      </c>
      <c r="C25" s="51"/>
      <c r="D25" s="70">
        <v>0</v>
      </c>
      <c r="E25" s="70">
        <v>0</v>
      </c>
      <c r="F25" s="70">
        <v>9</v>
      </c>
      <c r="G25" s="185">
        <v>2868463</v>
      </c>
      <c r="H25" s="185">
        <f>SUM(H26:H29)</f>
        <v>940217</v>
      </c>
    </row>
    <row r="26" spans="1:8" ht="12.75" customHeight="1">
      <c r="A26" s="86" t="s">
        <v>83</v>
      </c>
      <c r="B26" s="72" t="s">
        <v>70</v>
      </c>
      <c r="C26" s="51"/>
      <c r="D26" s="70">
        <v>0</v>
      </c>
      <c r="E26" s="70">
        <v>1</v>
      </c>
      <c r="F26" s="70">
        <v>0</v>
      </c>
      <c r="G26" s="185">
        <v>0</v>
      </c>
      <c r="H26" s="185">
        <v>0</v>
      </c>
    </row>
    <row r="27" spans="1:8" ht="12.75" customHeight="1">
      <c r="A27" s="86" t="s">
        <v>84</v>
      </c>
      <c r="B27" s="72" t="s">
        <v>72</v>
      </c>
      <c r="C27" s="51"/>
      <c r="D27" s="70">
        <v>0</v>
      </c>
      <c r="E27" s="70">
        <v>1</v>
      </c>
      <c r="F27" s="70">
        <v>1</v>
      </c>
      <c r="G27" s="185">
        <v>941928</v>
      </c>
      <c r="H27" s="185">
        <v>346751</v>
      </c>
    </row>
    <row r="28" spans="1:8" ht="12.75" customHeight="1">
      <c r="A28" s="86" t="s">
        <v>85</v>
      </c>
      <c r="B28" s="72" t="s">
        <v>86</v>
      </c>
      <c r="C28" s="51"/>
      <c r="D28" s="70">
        <v>0</v>
      </c>
      <c r="E28" s="70">
        <v>1</v>
      </c>
      <c r="F28" s="70">
        <v>2</v>
      </c>
      <c r="G28" s="185">
        <v>1926535</v>
      </c>
      <c r="H28" s="185">
        <v>593466</v>
      </c>
    </row>
    <row r="29" spans="1:8" ht="12.75" customHeight="1">
      <c r="A29" s="86" t="s">
        <v>87</v>
      </c>
      <c r="B29" s="72" t="s">
        <v>88</v>
      </c>
      <c r="C29" s="51"/>
      <c r="D29" s="70">
        <v>0</v>
      </c>
      <c r="E29" s="70">
        <v>1</v>
      </c>
      <c r="F29" s="70">
        <v>3</v>
      </c>
      <c r="G29" s="185">
        <v>0</v>
      </c>
      <c r="H29" s="185">
        <v>0</v>
      </c>
    </row>
    <row r="30" spans="1:8" ht="12.75" customHeight="1">
      <c r="A30" s="86" t="s">
        <v>89</v>
      </c>
      <c r="B30" s="51" t="s">
        <v>90</v>
      </c>
      <c r="C30" s="51"/>
      <c r="D30" s="70">
        <v>0</v>
      </c>
      <c r="E30" s="70">
        <v>1</v>
      </c>
      <c r="F30" s="70">
        <v>4</v>
      </c>
      <c r="G30" s="185">
        <v>2544311</v>
      </c>
      <c r="H30" s="185">
        <v>2501106</v>
      </c>
    </row>
    <row r="31" spans="1:8" ht="15">
      <c r="A31" s="86" t="s">
        <v>91</v>
      </c>
      <c r="B31" s="51" t="s">
        <v>92</v>
      </c>
      <c r="C31" s="51"/>
      <c r="D31" s="70">
        <v>0</v>
      </c>
      <c r="E31" s="70">
        <v>1</v>
      </c>
      <c r="F31" s="70">
        <v>5</v>
      </c>
      <c r="G31" s="185">
        <v>36648680</v>
      </c>
      <c r="H31" s="185">
        <f>SUM(H32:H35)</f>
        <v>39102342</v>
      </c>
    </row>
    <row r="32" spans="1:8" ht="15">
      <c r="A32" s="86" t="s">
        <v>93</v>
      </c>
      <c r="B32" s="72" t="s">
        <v>94</v>
      </c>
      <c r="C32" s="51"/>
      <c r="D32" s="70">
        <v>0</v>
      </c>
      <c r="E32" s="70">
        <v>1</v>
      </c>
      <c r="F32" s="70">
        <v>6</v>
      </c>
      <c r="G32" s="185">
        <v>0</v>
      </c>
      <c r="H32" s="185">
        <v>0</v>
      </c>
    </row>
    <row r="33" spans="1:8" ht="15">
      <c r="A33" s="86" t="s">
        <v>95</v>
      </c>
      <c r="B33" s="72" t="s">
        <v>96</v>
      </c>
      <c r="C33" s="51"/>
      <c r="D33" s="70">
        <v>0</v>
      </c>
      <c r="E33" s="70">
        <v>1</v>
      </c>
      <c r="F33" s="70">
        <v>7</v>
      </c>
      <c r="G33" s="185">
        <v>16633638</v>
      </c>
      <c r="H33" s="185">
        <v>17537373</v>
      </c>
    </row>
    <row r="34" spans="1:8" ht="15">
      <c r="A34" s="86" t="s">
        <v>97</v>
      </c>
      <c r="B34" s="72" t="s">
        <v>98</v>
      </c>
      <c r="C34" s="51"/>
      <c r="D34" s="70">
        <v>0</v>
      </c>
      <c r="E34" s="70">
        <v>1</v>
      </c>
      <c r="F34" s="70">
        <v>8</v>
      </c>
      <c r="G34" s="185">
        <v>2250556</v>
      </c>
      <c r="H34" s="185">
        <v>3894364</v>
      </c>
    </row>
    <row r="35" spans="1:8" ht="15">
      <c r="A35" s="86" t="s">
        <v>99</v>
      </c>
      <c r="B35" s="72" t="s">
        <v>100</v>
      </c>
      <c r="C35" s="51"/>
      <c r="D35" s="70">
        <v>0</v>
      </c>
      <c r="E35" s="70">
        <v>1</v>
      </c>
      <c r="F35" s="70">
        <v>9</v>
      </c>
      <c r="G35" s="185">
        <v>17764486</v>
      </c>
      <c r="H35" s="185">
        <v>17670605</v>
      </c>
    </row>
    <row r="36" spans="1:8" ht="15">
      <c r="A36" s="86" t="s">
        <v>101</v>
      </c>
      <c r="B36" s="51" t="s">
        <v>102</v>
      </c>
      <c r="C36" s="51"/>
      <c r="D36" s="70">
        <v>0</v>
      </c>
      <c r="E36" s="70">
        <v>2</v>
      </c>
      <c r="F36" s="70">
        <v>0</v>
      </c>
      <c r="G36" s="185">
        <v>0</v>
      </c>
      <c r="H36" s="185">
        <v>0</v>
      </c>
    </row>
    <row r="37" spans="1:8" ht="15">
      <c r="A37" s="86" t="s">
        <v>103</v>
      </c>
      <c r="B37" s="51" t="s">
        <v>104</v>
      </c>
      <c r="C37" s="51"/>
      <c r="D37" s="70">
        <v>0</v>
      </c>
      <c r="E37" s="70">
        <v>2</v>
      </c>
      <c r="F37" s="70">
        <v>1</v>
      </c>
      <c r="G37" s="185">
        <v>6068414</v>
      </c>
      <c r="H37" s="185">
        <v>2868414</v>
      </c>
    </row>
    <row r="38" spans="1:8" ht="15">
      <c r="A38" s="86" t="s">
        <v>105</v>
      </c>
      <c r="B38" s="51" t="s">
        <v>106</v>
      </c>
      <c r="C38" s="51"/>
      <c r="D38" s="70">
        <v>0</v>
      </c>
      <c r="E38" s="70">
        <v>2</v>
      </c>
      <c r="F38" s="70">
        <v>2</v>
      </c>
      <c r="G38" s="111">
        <v>4971061</v>
      </c>
      <c r="H38" s="111">
        <v>4971061</v>
      </c>
    </row>
    <row r="39" spans="1:8" ht="15">
      <c r="A39" s="86" t="s">
        <v>107</v>
      </c>
      <c r="B39" s="51" t="s">
        <v>108</v>
      </c>
      <c r="C39" s="51"/>
      <c r="D39" s="70">
        <v>0</v>
      </c>
      <c r="E39" s="70">
        <v>2</v>
      </c>
      <c r="F39" s="70">
        <v>3</v>
      </c>
      <c r="G39" s="111">
        <v>0</v>
      </c>
      <c r="H39" s="111">
        <v>0</v>
      </c>
    </row>
    <row r="40" spans="1:8" ht="15">
      <c r="A40" s="86" t="s">
        <v>109</v>
      </c>
      <c r="B40" s="51" t="s">
        <v>110</v>
      </c>
      <c r="C40" s="51"/>
      <c r="D40" s="70">
        <v>0</v>
      </c>
      <c r="E40" s="70">
        <v>2</v>
      </c>
      <c r="F40" s="70">
        <v>4</v>
      </c>
      <c r="G40" s="111">
        <v>0</v>
      </c>
      <c r="H40" s="111">
        <v>0</v>
      </c>
    </row>
    <row r="41" spans="1:8" ht="15">
      <c r="A41" s="86" t="s">
        <v>111</v>
      </c>
      <c r="B41" s="53" t="s">
        <v>112</v>
      </c>
      <c r="C41" s="51"/>
      <c r="D41" s="70">
        <v>0</v>
      </c>
      <c r="E41" s="70">
        <v>2</v>
      </c>
      <c r="F41" s="70">
        <v>5</v>
      </c>
      <c r="G41" s="111">
        <v>807</v>
      </c>
      <c r="H41" s="111">
        <f>H42+H43</f>
        <v>990</v>
      </c>
    </row>
    <row r="42" spans="1:8" ht="15">
      <c r="A42" s="86" t="s">
        <v>113</v>
      </c>
      <c r="B42" s="72" t="s">
        <v>114</v>
      </c>
      <c r="C42" s="51"/>
      <c r="D42" s="70">
        <v>0</v>
      </c>
      <c r="E42" s="70">
        <v>2</v>
      </c>
      <c r="F42" s="70">
        <v>6</v>
      </c>
      <c r="G42" s="111">
        <v>807</v>
      </c>
      <c r="H42" s="111">
        <v>990</v>
      </c>
    </row>
    <row r="43" spans="1:8" ht="15">
      <c r="A43" s="86" t="s">
        <v>115</v>
      </c>
      <c r="B43" s="72" t="s">
        <v>116</v>
      </c>
      <c r="C43" s="51"/>
      <c r="D43" s="70">
        <v>0</v>
      </c>
      <c r="E43" s="70">
        <v>2</v>
      </c>
      <c r="F43" s="70">
        <v>7</v>
      </c>
      <c r="G43" s="111">
        <v>0</v>
      </c>
      <c r="H43" s="111">
        <v>0</v>
      </c>
    </row>
    <row r="44" spans="1:8" ht="15">
      <c r="A44" s="86" t="s">
        <v>117</v>
      </c>
      <c r="B44" s="51" t="s">
        <v>118</v>
      </c>
      <c r="C44" s="51"/>
      <c r="D44" s="70">
        <v>0</v>
      </c>
      <c r="E44" s="70">
        <v>2</v>
      </c>
      <c r="F44" s="70">
        <v>8</v>
      </c>
      <c r="G44" s="111">
        <v>4196439</v>
      </c>
      <c r="H44" s="111">
        <f>SUM(H45:H48)</f>
        <v>5946489</v>
      </c>
    </row>
    <row r="45" spans="1:8" ht="15">
      <c r="A45" s="86" t="s">
        <v>119</v>
      </c>
      <c r="B45" s="72" t="s">
        <v>120</v>
      </c>
      <c r="C45" s="51"/>
      <c r="D45" s="70">
        <v>0</v>
      </c>
      <c r="E45" s="70">
        <v>2</v>
      </c>
      <c r="F45" s="70">
        <v>9</v>
      </c>
      <c r="G45" s="111">
        <v>2000000</v>
      </c>
      <c r="H45" s="111">
        <v>1600000</v>
      </c>
    </row>
    <row r="46" spans="1:8" ht="15">
      <c r="A46" s="86" t="s">
        <v>121</v>
      </c>
      <c r="B46" s="72" t="s">
        <v>122</v>
      </c>
      <c r="C46" s="51"/>
      <c r="D46" s="70">
        <v>0</v>
      </c>
      <c r="E46" s="70">
        <v>3</v>
      </c>
      <c r="F46" s="70">
        <v>0</v>
      </c>
      <c r="G46" s="111">
        <v>2196439</v>
      </c>
      <c r="H46" s="111">
        <v>4346489</v>
      </c>
    </row>
    <row r="47" spans="1:8" ht="15">
      <c r="A47" s="86" t="s">
        <v>123</v>
      </c>
      <c r="B47" s="72" t="s">
        <v>124</v>
      </c>
      <c r="C47" s="51"/>
      <c r="D47" s="70">
        <v>0</v>
      </c>
      <c r="E47" s="70">
        <v>3</v>
      </c>
      <c r="F47" s="70">
        <v>1</v>
      </c>
      <c r="G47" s="111">
        <v>0</v>
      </c>
      <c r="H47" s="111">
        <v>0</v>
      </c>
    </row>
    <row r="48" spans="1:8" ht="15">
      <c r="A48" s="86" t="s">
        <v>125</v>
      </c>
      <c r="B48" s="72" t="s">
        <v>126</v>
      </c>
      <c r="C48" s="51"/>
      <c r="D48" s="70">
        <v>0</v>
      </c>
      <c r="E48" s="70">
        <v>3</v>
      </c>
      <c r="F48" s="70">
        <v>2</v>
      </c>
      <c r="G48" s="111">
        <v>0</v>
      </c>
      <c r="H48" s="111">
        <v>0</v>
      </c>
    </row>
    <row r="49" spans="1:8" ht="15">
      <c r="A49" s="86" t="s">
        <v>127</v>
      </c>
      <c r="B49" s="51" t="s">
        <v>128</v>
      </c>
      <c r="C49" s="51"/>
      <c r="D49" s="70">
        <v>0</v>
      </c>
      <c r="E49" s="70">
        <v>3</v>
      </c>
      <c r="F49" s="70">
        <v>3</v>
      </c>
      <c r="G49" s="111">
        <v>0</v>
      </c>
      <c r="H49" s="111">
        <v>0</v>
      </c>
    </row>
    <row r="50" spans="1:8" ht="15">
      <c r="A50" s="86" t="s">
        <v>129</v>
      </c>
      <c r="B50" s="51" t="s">
        <v>130</v>
      </c>
      <c r="C50" s="51"/>
      <c r="D50" s="70">
        <v>0</v>
      </c>
      <c r="E50" s="70">
        <v>3</v>
      </c>
      <c r="F50" s="70">
        <v>4</v>
      </c>
      <c r="G50" s="111">
        <v>131721</v>
      </c>
      <c r="H50" s="111">
        <v>50839</v>
      </c>
    </row>
    <row r="51" spans="1:8" ht="15">
      <c r="A51" s="87" t="s">
        <v>131</v>
      </c>
      <c r="B51" s="61" t="s">
        <v>132</v>
      </c>
      <c r="C51" s="61"/>
      <c r="D51" s="70">
        <v>0</v>
      </c>
      <c r="E51" s="70">
        <v>3</v>
      </c>
      <c r="F51" s="70">
        <v>5</v>
      </c>
      <c r="G51" s="117">
        <v>1030005</v>
      </c>
      <c r="H51" s="117">
        <v>965222</v>
      </c>
    </row>
    <row r="52" spans="1:8" ht="15">
      <c r="A52" s="87" t="s">
        <v>133</v>
      </c>
      <c r="B52" s="61" t="s">
        <v>134</v>
      </c>
      <c r="C52" s="61"/>
      <c r="D52" s="70">
        <v>0</v>
      </c>
      <c r="E52" s="70">
        <v>3</v>
      </c>
      <c r="F52" s="70">
        <v>6</v>
      </c>
      <c r="G52" s="117">
        <v>148574179</v>
      </c>
      <c r="H52" s="117">
        <f>H53+H59+H60+H61+H65+H70+H71+H72+H73+H74+H75</f>
        <v>145021534</v>
      </c>
    </row>
    <row r="53" spans="1:8" ht="15">
      <c r="A53" s="86" t="s">
        <v>135</v>
      </c>
      <c r="B53" s="51" t="s">
        <v>136</v>
      </c>
      <c r="C53" s="51"/>
      <c r="D53" s="70">
        <v>0</v>
      </c>
      <c r="E53" s="70">
        <v>3</v>
      </c>
      <c r="F53" s="70">
        <v>7</v>
      </c>
      <c r="G53" s="111">
        <v>36706583</v>
      </c>
      <c r="H53" s="111">
        <f>SUM(H54:H58)</f>
        <v>32307064</v>
      </c>
    </row>
    <row r="54" spans="1:8" ht="15">
      <c r="A54" s="86" t="s">
        <v>69</v>
      </c>
      <c r="B54" s="72" t="s">
        <v>137</v>
      </c>
      <c r="C54" s="51"/>
      <c r="D54" s="70">
        <v>0</v>
      </c>
      <c r="E54" s="70">
        <v>3</v>
      </c>
      <c r="F54" s="70">
        <v>8</v>
      </c>
      <c r="G54" s="111">
        <v>25188066</v>
      </c>
      <c r="H54" s="111">
        <v>18796021</v>
      </c>
    </row>
    <row r="55" spans="1:8" ht="15">
      <c r="A55" s="86" t="s">
        <v>71</v>
      </c>
      <c r="B55" s="72" t="s">
        <v>138</v>
      </c>
      <c r="C55" s="51"/>
      <c r="D55" s="70">
        <v>0</v>
      </c>
      <c r="E55" s="70">
        <v>3</v>
      </c>
      <c r="F55" s="70">
        <v>9</v>
      </c>
      <c r="G55" s="111">
        <v>2133885</v>
      </c>
      <c r="H55" s="111">
        <v>2082680</v>
      </c>
    </row>
    <row r="56" spans="1:8" ht="15">
      <c r="A56" s="86" t="s">
        <v>73</v>
      </c>
      <c r="B56" s="72" t="s">
        <v>139</v>
      </c>
      <c r="C56" s="51"/>
      <c r="D56" s="70">
        <v>0</v>
      </c>
      <c r="E56" s="70">
        <v>4</v>
      </c>
      <c r="F56" s="70">
        <v>0</v>
      </c>
      <c r="G56" s="111">
        <v>8311188</v>
      </c>
      <c r="H56" s="111">
        <v>10108044</v>
      </c>
    </row>
    <row r="57" spans="1:8" ht="15">
      <c r="A57" s="86" t="s">
        <v>75</v>
      </c>
      <c r="B57" s="72" t="s">
        <v>140</v>
      </c>
      <c r="C57" s="51"/>
      <c r="D57" s="70">
        <v>0</v>
      </c>
      <c r="E57" s="70">
        <v>4</v>
      </c>
      <c r="F57" s="70">
        <v>1</v>
      </c>
      <c r="G57" s="111">
        <v>641587</v>
      </c>
      <c r="H57" s="111">
        <v>480441</v>
      </c>
    </row>
    <row r="58" spans="1:8" ht="15">
      <c r="A58" s="86" t="s">
        <v>77</v>
      </c>
      <c r="B58" s="72" t="s">
        <v>141</v>
      </c>
      <c r="C58" s="51"/>
      <c r="D58" s="70">
        <v>0</v>
      </c>
      <c r="E58" s="70">
        <v>4</v>
      </c>
      <c r="F58" s="70">
        <v>2</v>
      </c>
      <c r="G58" s="111">
        <v>431857</v>
      </c>
      <c r="H58" s="111">
        <v>839878</v>
      </c>
    </row>
    <row r="59" spans="1:8" ht="15">
      <c r="A59" s="86" t="s">
        <v>81</v>
      </c>
      <c r="B59" s="51" t="s">
        <v>142</v>
      </c>
      <c r="C59" s="51"/>
      <c r="D59" s="70">
        <v>0</v>
      </c>
      <c r="E59" s="70">
        <v>4</v>
      </c>
      <c r="F59" s="70">
        <v>3</v>
      </c>
      <c r="G59" s="111">
        <v>0</v>
      </c>
      <c r="H59" s="111">
        <v>0</v>
      </c>
    </row>
    <row r="60" spans="1:8" ht="15">
      <c r="A60" s="86" t="s">
        <v>89</v>
      </c>
      <c r="B60" s="51" t="s">
        <v>143</v>
      </c>
      <c r="C60" s="51"/>
      <c r="D60" s="70">
        <v>0</v>
      </c>
      <c r="E60" s="70">
        <v>4</v>
      </c>
      <c r="F60" s="70">
        <v>4</v>
      </c>
      <c r="G60" s="111">
        <v>166196</v>
      </c>
      <c r="H60" s="111">
        <v>0</v>
      </c>
    </row>
    <row r="61" spans="1:8" ht="15">
      <c r="A61" s="86" t="s">
        <v>91</v>
      </c>
      <c r="B61" s="51" t="s">
        <v>144</v>
      </c>
      <c r="C61" s="51"/>
      <c r="D61" s="70">
        <v>0</v>
      </c>
      <c r="E61" s="70">
        <v>4</v>
      </c>
      <c r="F61" s="70">
        <v>5</v>
      </c>
      <c r="G61" s="111">
        <v>87628684</v>
      </c>
      <c r="H61" s="111">
        <f>SUM(H62:H64)</f>
        <v>94636235</v>
      </c>
    </row>
    <row r="62" spans="1:8" ht="15">
      <c r="A62" s="86" t="s">
        <v>93</v>
      </c>
      <c r="B62" s="72" t="s">
        <v>145</v>
      </c>
      <c r="C62" s="51"/>
      <c r="D62" s="70">
        <v>0</v>
      </c>
      <c r="E62" s="70">
        <v>4</v>
      </c>
      <c r="F62" s="70">
        <v>6</v>
      </c>
      <c r="G62" s="111">
        <v>0</v>
      </c>
      <c r="H62" s="111">
        <v>0</v>
      </c>
    </row>
    <row r="63" spans="1:8" ht="15">
      <c r="A63" s="86" t="s">
        <v>95</v>
      </c>
      <c r="B63" s="72" t="s">
        <v>146</v>
      </c>
      <c r="C63" s="51"/>
      <c r="D63" s="70">
        <v>0</v>
      </c>
      <c r="E63" s="70">
        <v>4</v>
      </c>
      <c r="F63" s="70">
        <v>7</v>
      </c>
      <c r="G63" s="111">
        <v>15595469</v>
      </c>
      <c r="H63" s="111">
        <v>28880976</v>
      </c>
    </row>
    <row r="64" spans="1:8" ht="15">
      <c r="A64" s="86" t="s">
        <v>97</v>
      </c>
      <c r="B64" s="72" t="s">
        <v>147</v>
      </c>
      <c r="C64" s="51"/>
      <c r="D64" s="70">
        <v>0</v>
      </c>
      <c r="E64" s="70">
        <v>4</v>
      </c>
      <c r="F64" s="70">
        <v>8</v>
      </c>
      <c r="G64" s="111">
        <v>72033215</v>
      </c>
      <c r="H64" s="111">
        <v>65755259</v>
      </c>
    </row>
    <row r="65" spans="1:9" ht="15">
      <c r="A65" s="86" t="s">
        <v>101</v>
      </c>
      <c r="B65" s="51" t="s">
        <v>148</v>
      </c>
      <c r="C65" s="51"/>
      <c r="D65" s="70">
        <v>0</v>
      </c>
      <c r="E65" s="70">
        <v>4</v>
      </c>
      <c r="F65" s="70">
        <v>9</v>
      </c>
      <c r="G65" s="111">
        <v>62440</v>
      </c>
      <c r="H65" s="111">
        <f>SUM(H66:H69)</f>
        <v>81703</v>
      </c>
    </row>
    <row r="66" spans="1:9" ht="15">
      <c r="A66" s="86" t="s">
        <v>149</v>
      </c>
      <c r="B66" s="72" t="s">
        <v>120</v>
      </c>
      <c r="C66" s="51"/>
      <c r="D66" s="70">
        <v>0</v>
      </c>
      <c r="E66" s="70">
        <v>5</v>
      </c>
      <c r="F66" s="70">
        <v>0</v>
      </c>
      <c r="G66" s="111">
        <v>62440</v>
      </c>
      <c r="H66" s="111">
        <v>81703</v>
      </c>
    </row>
    <row r="67" spans="1:9" ht="15">
      <c r="A67" s="86" t="s">
        <v>150</v>
      </c>
      <c r="B67" s="72" t="s">
        <v>122</v>
      </c>
      <c r="C67" s="51"/>
      <c r="D67" s="70">
        <v>0</v>
      </c>
      <c r="E67" s="70">
        <v>5</v>
      </c>
      <c r="F67" s="70">
        <v>1</v>
      </c>
      <c r="G67" s="111"/>
      <c r="H67" s="111">
        <v>0</v>
      </c>
    </row>
    <row r="68" spans="1:9" ht="15">
      <c r="A68" s="86" t="s">
        <v>151</v>
      </c>
      <c r="B68" s="72" t="s">
        <v>124</v>
      </c>
      <c r="C68" s="51"/>
      <c r="D68" s="70">
        <v>0</v>
      </c>
      <c r="E68" s="70">
        <v>5</v>
      </c>
      <c r="F68" s="70">
        <v>2</v>
      </c>
      <c r="G68" s="111">
        <v>0</v>
      </c>
      <c r="H68" s="111">
        <v>0</v>
      </c>
    </row>
    <row r="69" spans="1:9" ht="15">
      <c r="A69" s="86" t="s">
        <v>152</v>
      </c>
      <c r="B69" s="72" t="s">
        <v>126</v>
      </c>
      <c r="C69" s="51"/>
      <c r="D69" s="70">
        <v>0</v>
      </c>
      <c r="E69" s="70">
        <v>5</v>
      </c>
      <c r="F69" s="70">
        <v>3</v>
      </c>
      <c r="G69" s="111">
        <v>0</v>
      </c>
      <c r="H69" s="111">
        <v>0</v>
      </c>
    </row>
    <row r="70" spans="1:9" ht="15">
      <c r="A70" s="86" t="s">
        <v>103</v>
      </c>
      <c r="B70" s="51" t="s">
        <v>128</v>
      </c>
      <c r="C70" s="51"/>
      <c r="D70" s="70">
        <v>0</v>
      </c>
      <c r="E70" s="70">
        <v>5</v>
      </c>
      <c r="F70" s="70">
        <v>4</v>
      </c>
      <c r="G70" s="111">
        <v>0</v>
      </c>
      <c r="H70" s="111">
        <v>0</v>
      </c>
    </row>
    <row r="71" spans="1:9" ht="15">
      <c r="A71" s="86" t="s">
        <v>105</v>
      </c>
      <c r="B71" s="51" t="s">
        <v>153</v>
      </c>
      <c r="C71" s="51"/>
      <c r="D71" s="70">
        <v>0</v>
      </c>
      <c r="E71" s="70">
        <v>5</v>
      </c>
      <c r="F71" s="70">
        <v>5</v>
      </c>
      <c r="G71" s="111">
        <v>0</v>
      </c>
      <c r="H71" s="111">
        <v>0</v>
      </c>
    </row>
    <row r="72" spans="1:9" ht="15">
      <c r="A72" s="86" t="s">
        <v>107</v>
      </c>
      <c r="B72" s="51" t="s">
        <v>154</v>
      </c>
      <c r="C72" s="51"/>
      <c r="D72" s="70">
        <v>0</v>
      </c>
      <c r="E72" s="70">
        <v>5</v>
      </c>
      <c r="F72" s="70">
        <v>6</v>
      </c>
      <c r="G72" s="111">
        <v>0</v>
      </c>
      <c r="H72" s="111">
        <v>0</v>
      </c>
    </row>
    <row r="73" spans="1:9" ht="15">
      <c r="A73" s="86" t="s">
        <v>109</v>
      </c>
      <c r="B73" s="53" t="s">
        <v>155</v>
      </c>
      <c r="C73" s="51"/>
      <c r="D73" s="70">
        <v>0</v>
      </c>
      <c r="E73" s="70">
        <v>5</v>
      </c>
      <c r="F73" s="70">
        <v>7</v>
      </c>
      <c r="G73" s="111">
        <v>19953123</v>
      </c>
      <c r="H73" s="111">
        <v>15721879</v>
      </c>
    </row>
    <row r="74" spans="1:9" ht="15">
      <c r="A74" s="86" t="s">
        <v>111</v>
      </c>
      <c r="B74" s="51" t="s">
        <v>156</v>
      </c>
      <c r="C74" s="51"/>
      <c r="D74" s="70">
        <v>0</v>
      </c>
      <c r="E74" s="70">
        <v>5</v>
      </c>
      <c r="F74" s="70">
        <v>8</v>
      </c>
      <c r="G74" s="111">
        <v>3019496</v>
      </c>
      <c r="H74" s="111">
        <v>0</v>
      </c>
    </row>
    <row r="75" spans="1:9" ht="15">
      <c r="A75" s="86" t="s">
        <v>117</v>
      </c>
      <c r="B75" s="51" t="s">
        <v>157</v>
      </c>
      <c r="C75" s="51"/>
      <c r="D75" s="70">
        <v>0</v>
      </c>
      <c r="E75" s="70">
        <v>5</v>
      </c>
      <c r="F75" s="70">
        <v>9</v>
      </c>
      <c r="G75" s="111">
        <v>1037657</v>
      </c>
      <c r="H75" s="111">
        <v>2274653</v>
      </c>
      <c r="I75" s="118"/>
    </row>
    <row r="76" spans="1:9" ht="15">
      <c r="A76" s="87" t="s">
        <v>158</v>
      </c>
      <c r="B76" s="73" t="s">
        <v>159</v>
      </c>
      <c r="C76" s="73"/>
      <c r="D76" s="70">
        <v>0</v>
      </c>
      <c r="E76" s="70">
        <v>6</v>
      </c>
      <c r="F76" s="70">
        <v>0</v>
      </c>
      <c r="G76" s="117">
        <f>G17+G51+G52</f>
        <v>325704009</v>
      </c>
      <c r="H76" s="117">
        <f>H17+H51+H52</f>
        <v>316699478</v>
      </c>
    </row>
    <row r="77" spans="1:9" ht="15">
      <c r="A77" s="87" t="s">
        <v>160</v>
      </c>
      <c r="B77" s="73" t="s">
        <v>161</v>
      </c>
      <c r="C77" s="73"/>
      <c r="D77" s="70">
        <v>0</v>
      </c>
      <c r="E77" s="70">
        <v>6</v>
      </c>
      <c r="F77" s="70">
        <v>1</v>
      </c>
      <c r="G77" s="117">
        <v>240112</v>
      </c>
      <c r="H77" s="117">
        <v>309555</v>
      </c>
      <c r="I77" s="118"/>
    </row>
    <row r="78" spans="1:9" ht="15">
      <c r="A78" s="87" t="s">
        <v>162</v>
      </c>
      <c r="B78" s="73" t="s">
        <v>163</v>
      </c>
      <c r="C78" s="73"/>
      <c r="D78" s="70">
        <v>0</v>
      </c>
      <c r="E78" s="70">
        <v>6</v>
      </c>
      <c r="F78" s="70">
        <v>2</v>
      </c>
      <c r="G78" s="117">
        <f>G76+G77</f>
        <v>325944121</v>
      </c>
      <c r="H78" s="117">
        <f>H76+H77</f>
        <v>317009033</v>
      </c>
    </row>
    <row r="79" spans="1:9" ht="33.75" customHeight="1">
      <c r="A79" s="65" t="s">
        <v>59</v>
      </c>
      <c r="B79" s="66" t="s">
        <v>60</v>
      </c>
      <c r="C79" s="74" t="s">
        <v>61</v>
      </c>
      <c r="D79" s="193" t="s">
        <v>62</v>
      </c>
      <c r="E79" s="194"/>
      <c r="F79" s="195"/>
      <c r="G79" s="186" t="s">
        <v>63</v>
      </c>
      <c r="H79" s="187" t="s">
        <v>64</v>
      </c>
      <c r="I79" s="118"/>
    </row>
    <row r="80" spans="1:9">
      <c r="A80" s="86">
        <v>1</v>
      </c>
      <c r="B80" s="68">
        <v>2</v>
      </c>
      <c r="C80" s="69">
        <v>3</v>
      </c>
      <c r="D80" s="207">
        <v>4</v>
      </c>
      <c r="E80" s="194"/>
      <c r="F80" s="195"/>
      <c r="G80" s="188">
        <v>5</v>
      </c>
      <c r="H80" s="189">
        <v>6</v>
      </c>
    </row>
    <row r="81" spans="1:8" ht="15">
      <c r="A81" s="86"/>
      <c r="B81" s="75" t="s">
        <v>164</v>
      </c>
      <c r="C81" s="71"/>
      <c r="D81" s="207"/>
      <c r="E81" s="194"/>
      <c r="F81" s="195"/>
      <c r="G81" s="111"/>
      <c r="H81" s="111"/>
    </row>
    <row r="82" spans="1:8" ht="15">
      <c r="A82" s="86" t="s">
        <v>135</v>
      </c>
      <c r="B82" s="107" t="s">
        <v>165</v>
      </c>
      <c r="C82" s="71"/>
      <c r="D82" s="70">
        <v>1</v>
      </c>
      <c r="E82" s="70">
        <v>0</v>
      </c>
      <c r="F82" s="70">
        <v>1</v>
      </c>
      <c r="G82" s="111">
        <v>89713551</v>
      </c>
      <c r="H82" s="111">
        <f>H83-H84+H85+H86+H87</f>
        <v>89644825</v>
      </c>
    </row>
    <row r="83" spans="1:8" ht="15">
      <c r="A83" s="86" t="s">
        <v>69</v>
      </c>
      <c r="B83" s="72" t="s">
        <v>166</v>
      </c>
      <c r="C83" s="71"/>
      <c r="D83" s="70">
        <v>1</v>
      </c>
      <c r="E83" s="70">
        <v>0</v>
      </c>
      <c r="F83" s="70">
        <v>2</v>
      </c>
      <c r="G83" s="111">
        <v>90376870</v>
      </c>
      <c r="H83" s="111">
        <v>90376870</v>
      </c>
    </row>
    <row r="84" spans="1:8" ht="15">
      <c r="A84" s="86" t="s">
        <v>71</v>
      </c>
      <c r="B84" s="72" t="s">
        <v>167</v>
      </c>
      <c r="C84" s="71"/>
      <c r="D84" s="70">
        <v>1</v>
      </c>
      <c r="E84" s="70">
        <v>0</v>
      </c>
      <c r="F84" s="70">
        <v>3</v>
      </c>
      <c r="G84" s="111">
        <v>663319</v>
      </c>
      <c r="H84" s="111">
        <v>732045</v>
      </c>
    </row>
    <row r="85" spans="1:8" ht="15">
      <c r="A85" s="86" t="s">
        <v>73</v>
      </c>
      <c r="B85" s="72" t="s">
        <v>168</v>
      </c>
      <c r="C85" s="71"/>
      <c r="D85" s="70">
        <v>1</v>
      </c>
      <c r="E85" s="70">
        <v>0</v>
      </c>
      <c r="F85" s="70">
        <v>4</v>
      </c>
      <c r="G85" s="111">
        <v>0</v>
      </c>
      <c r="H85" s="111">
        <v>0</v>
      </c>
    </row>
    <row r="86" spans="1:8" ht="15">
      <c r="A86" s="86" t="s">
        <v>75</v>
      </c>
      <c r="B86" s="72" t="s">
        <v>169</v>
      </c>
      <c r="C86" s="71"/>
      <c r="D86" s="70">
        <v>1</v>
      </c>
      <c r="E86" s="70">
        <v>0</v>
      </c>
      <c r="F86" s="70">
        <v>5</v>
      </c>
      <c r="G86" s="111">
        <v>0</v>
      </c>
      <c r="H86" s="111">
        <v>0</v>
      </c>
    </row>
    <row r="87" spans="1:8" ht="15">
      <c r="A87" s="86" t="s">
        <v>77</v>
      </c>
      <c r="B87" s="72" t="s">
        <v>170</v>
      </c>
      <c r="C87" s="71"/>
      <c r="D87" s="70">
        <v>1</v>
      </c>
      <c r="E87" s="70">
        <v>0</v>
      </c>
      <c r="F87" s="70">
        <v>6</v>
      </c>
      <c r="G87" s="111">
        <v>0</v>
      </c>
      <c r="H87" s="111">
        <v>0</v>
      </c>
    </row>
    <row r="88" spans="1:8" ht="15">
      <c r="A88" s="86" t="s">
        <v>81</v>
      </c>
      <c r="B88" s="51" t="s">
        <v>171</v>
      </c>
      <c r="C88" s="71"/>
      <c r="D88" s="70">
        <v>1</v>
      </c>
      <c r="E88" s="70">
        <v>0</v>
      </c>
      <c r="F88" s="70">
        <v>7</v>
      </c>
      <c r="G88" s="111">
        <v>8839756</v>
      </c>
      <c r="H88" s="111">
        <v>8565582</v>
      </c>
    </row>
    <row r="89" spans="1:8" ht="15">
      <c r="A89" s="86" t="s">
        <v>89</v>
      </c>
      <c r="B89" s="51" t="s">
        <v>172</v>
      </c>
      <c r="C89" s="71"/>
      <c r="D89" s="70">
        <v>1</v>
      </c>
      <c r="E89" s="70">
        <v>0</v>
      </c>
      <c r="F89" s="70">
        <v>8</v>
      </c>
      <c r="G89" s="111">
        <f>G90+G91</f>
        <v>45821040</v>
      </c>
      <c r="H89" s="111">
        <f>H90+H91</f>
        <v>45821040</v>
      </c>
    </row>
    <row r="90" spans="1:8" ht="15">
      <c r="A90" s="86" t="s">
        <v>173</v>
      </c>
      <c r="B90" s="72" t="s">
        <v>174</v>
      </c>
      <c r="C90" s="71"/>
      <c r="D90" s="70">
        <v>1</v>
      </c>
      <c r="E90" s="70">
        <v>0</v>
      </c>
      <c r="F90" s="70">
        <v>9</v>
      </c>
      <c r="G90" s="111">
        <v>45821040</v>
      </c>
      <c r="H90" s="111">
        <v>45821040</v>
      </c>
    </row>
    <row r="91" spans="1:8" ht="15">
      <c r="A91" s="86" t="s">
        <v>175</v>
      </c>
      <c r="B91" s="72" t="s">
        <v>176</v>
      </c>
      <c r="C91" s="71"/>
      <c r="D91" s="70">
        <v>1</v>
      </c>
      <c r="E91" s="70">
        <v>1</v>
      </c>
      <c r="F91" s="70">
        <v>0</v>
      </c>
      <c r="G91" s="111">
        <v>0</v>
      </c>
      <c r="H91" s="111">
        <v>0</v>
      </c>
    </row>
    <row r="92" spans="1:8" ht="15">
      <c r="A92" s="86" t="s">
        <v>91</v>
      </c>
      <c r="B92" s="51" t="s">
        <v>177</v>
      </c>
      <c r="C92" s="71"/>
      <c r="D92" s="70">
        <v>1</v>
      </c>
      <c r="E92" s="70">
        <v>1</v>
      </c>
      <c r="F92" s="70">
        <v>1</v>
      </c>
      <c r="G92" s="111">
        <f>SUM(G93:G95)</f>
        <v>0</v>
      </c>
      <c r="H92" s="111">
        <f>SUM(H93:H95)</f>
        <v>0</v>
      </c>
    </row>
    <row r="93" spans="1:8" ht="15">
      <c r="A93" s="86" t="s">
        <v>93</v>
      </c>
      <c r="B93" s="77" t="s">
        <v>178</v>
      </c>
      <c r="C93" s="71"/>
      <c r="D93" s="70">
        <v>1</v>
      </c>
      <c r="E93" s="70">
        <v>1</v>
      </c>
      <c r="F93" s="70">
        <v>2</v>
      </c>
      <c r="G93" s="111">
        <v>0</v>
      </c>
      <c r="H93" s="111">
        <v>0</v>
      </c>
    </row>
    <row r="94" spans="1:8" ht="25.5">
      <c r="A94" s="86" t="s">
        <v>95</v>
      </c>
      <c r="B94" s="77" t="s">
        <v>179</v>
      </c>
      <c r="C94" s="71"/>
      <c r="D94" s="70">
        <v>1</v>
      </c>
      <c r="E94" s="70">
        <v>1</v>
      </c>
      <c r="F94" s="70">
        <v>3</v>
      </c>
      <c r="G94" s="111">
        <v>0</v>
      </c>
      <c r="H94" s="111">
        <v>0</v>
      </c>
    </row>
    <row r="95" spans="1:8" ht="15">
      <c r="A95" s="86" t="s">
        <v>97</v>
      </c>
      <c r="B95" s="72" t="s">
        <v>180</v>
      </c>
      <c r="C95" s="71"/>
      <c r="D95" s="70">
        <v>1</v>
      </c>
      <c r="E95" s="70">
        <v>1</v>
      </c>
      <c r="F95" s="70">
        <v>4</v>
      </c>
      <c r="G95" s="111">
        <v>0</v>
      </c>
      <c r="H95" s="111">
        <v>0</v>
      </c>
    </row>
    <row r="96" spans="1:8" ht="15">
      <c r="A96" s="86" t="s">
        <v>101</v>
      </c>
      <c r="B96" s="51" t="s">
        <v>181</v>
      </c>
      <c r="C96" s="71"/>
      <c r="D96" s="70">
        <v>1</v>
      </c>
      <c r="E96" s="70">
        <v>1</v>
      </c>
      <c r="F96" s="70">
        <v>5</v>
      </c>
      <c r="G96" s="111">
        <v>58381487</v>
      </c>
      <c r="H96" s="111">
        <f>H97+H98</f>
        <v>57459875</v>
      </c>
    </row>
    <row r="97" spans="1:8" ht="15">
      <c r="A97" s="86" t="s">
        <v>149</v>
      </c>
      <c r="B97" s="72" t="s">
        <v>182</v>
      </c>
      <c r="C97" s="71"/>
      <c r="D97" s="70">
        <v>1</v>
      </c>
      <c r="E97" s="70">
        <v>1</v>
      </c>
      <c r="F97" s="70">
        <v>6</v>
      </c>
      <c r="G97" s="111">
        <v>46876373</v>
      </c>
      <c r="H97" s="111">
        <v>43594354</v>
      </c>
    </row>
    <row r="98" spans="1:8" ht="15">
      <c r="A98" s="86" t="s">
        <v>150</v>
      </c>
      <c r="B98" s="72" t="s">
        <v>183</v>
      </c>
      <c r="C98" s="71"/>
      <c r="D98" s="70">
        <v>1</v>
      </c>
      <c r="E98" s="70">
        <v>1</v>
      </c>
      <c r="F98" s="70">
        <v>7</v>
      </c>
      <c r="G98" s="111">
        <v>11505114</v>
      </c>
      <c r="H98" s="111">
        <v>13865521</v>
      </c>
    </row>
    <row r="99" spans="1:8" ht="15">
      <c r="A99" s="86" t="s">
        <v>103</v>
      </c>
      <c r="B99" s="51" t="s">
        <v>184</v>
      </c>
      <c r="C99" s="71"/>
      <c r="D99" s="70">
        <v>1</v>
      </c>
      <c r="E99" s="70">
        <v>1</v>
      </c>
      <c r="F99" s="70">
        <v>8</v>
      </c>
      <c r="G99" s="111">
        <f>-M10</f>
        <v>0</v>
      </c>
      <c r="H99" s="111">
        <f>H100+H101</f>
        <v>0</v>
      </c>
    </row>
    <row r="100" spans="1:8" ht="15">
      <c r="A100" s="86" t="s">
        <v>185</v>
      </c>
      <c r="B100" s="72" t="s">
        <v>186</v>
      </c>
      <c r="C100" s="71"/>
      <c r="D100" s="70">
        <v>1</v>
      </c>
      <c r="E100" s="70">
        <v>1</v>
      </c>
      <c r="F100" s="70">
        <v>9</v>
      </c>
      <c r="G100" s="111">
        <v>0</v>
      </c>
      <c r="H100" s="111">
        <v>0</v>
      </c>
    </row>
    <row r="101" spans="1:8" ht="15">
      <c r="A101" s="86" t="s">
        <v>187</v>
      </c>
      <c r="B101" s="72" t="s">
        <v>188</v>
      </c>
      <c r="C101" s="71"/>
      <c r="D101" s="70">
        <v>1</v>
      </c>
      <c r="E101" s="70">
        <v>2</v>
      </c>
      <c r="F101" s="70">
        <v>0</v>
      </c>
      <c r="G101" s="111">
        <v>0</v>
      </c>
      <c r="H101" s="111">
        <v>0</v>
      </c>
    </row>
    <row r="102" spans="1:8" ht="15">
      <c r="A102" s="86" t="s">
        <v>105</v>
      </c>
      <c r="B102" s="51" t="s">
        <v>189</v>
      </c>
      <c r="C102" s="71"/>
      <c r="D102" s="70">
        <v>1</v>
      </c>
      <c r="E102" s="70">
        <v>2</v>
      </c>
      <c r="F102" s="70">
        <v>1</v>
      </c>
      <c r="G102" s="111">
        <f>G82+G88+G89+G92+G96+G99</f>
        <v>202755834</v>
      </c>
      <c r="H102" s="111">
        <f>H82+H88+H89+H92+H96-H99</f>
        <v>201491322</v>
      </c>
    </row>
    <row r="103" spans="1:8" ht="15">
      <c r="A103" s="86" t="s">
        <v>107</v>
      </c>
      <c r="B103" s="53" t="s">
        <v>190</v>
      </c>
      <c r="C103" s="71"/>
      <c r="D103" s="70">
        <v>1</v>
      </c>
      <c r="E103" s="70">
        <v>2</v>
      </c>
      <c r="F103" s="70">
        <v>2</v>
      </c>
      <c r="G103" s="111">
        <v>0</v>
      </c>
      <c r="H103" s="111">
        <v>0</v>
      </c>
    </row>
    <row r="104" spans="1:8" ht="15">
      <c r="A104" s="87" t="s">
        <v>66</v>
      </c>
      <c r="B104" s="61" t="s">
        <v>191</v>
      </c>
      <c r="C104" s="71"/>
      <c r="D104" s="70">
        <v>1</v>
      </c>
      <c r="E104" s="70">
        <v>2</v>
      </c>
      <c r="F104" s="70">
        <v>3</v>
      </c>
      <c r="G104" s="117">
        <f>G102+G103</f>
        <v>202755834</v>
      </c>
      <c r="H104" s="117">
        <f>H102+H103</f>
        <v>201491322</v>
      </c>
    </row>
    <row r="105" spans="1:8" ht="15">
      <c r="A105" s="86"/>
      <c r="B105" s="75" t="s">
        <v>192</v>
      </c>
      <c r="C105" s="71"/>
      <c r="D105" s="207"/>
      <c r="E105" s="194"/>
      <c r="F105" s="195"/>
      <c r="G105" s="117">
        <v>0</v>
      </c>
      <c r="H105" s="117">
        <v>0</v>
      </c>
    </row>
    <row r="106" spans="1:8" ht="15">
      <c r="A106" s="87" t="s">
        <v>131</v>
      </c>
      <c r="B106" s="75" t="s">
        <v>193</v>
      </c>
      <c r="C106" s="71"/>
      <c r="D106" s="70">
        <v>1</v>
      </c>
      <c r="E106" s="70">
        <v>2</v>
      </c>
      <c r="F106" s="70">
        <v>4</v>
      </c>
      <c r="G106" s="117">
        <v>31626057</v>
      </c>
      <c r="H106" s="117">
        <f>H107+H112+H113+H114</f>
        <v>34075380</v>
      </c>
    </row>
    <row r="107" spans="1:8" ht="15">
      <c r="A107" s="86" t="s">
        <v>135</v>
      </c>
      <c r="B107" s="76" t="s">
        <v>194</v>
      </c>
      <c r="C107" s="71"/>
      <c r="D107" s="70">
        <v>1</v>
      </c>
      <c r="E107" s="70">
        <v>2</v>
      </c>
      <c r="F107" s="70">
        <v>5</v>
      </c>
      <c r="G107" s="111">
        <v>9788603</v>
      </c>
      <c r="H107" s="111">
        <f>SUM(H108:H111)</f>
        <v>14868472</v>
      </c>
    </row>
    <row r="108" spans="1:8" ht="15">
      <c r="A108" s="86" t="s">
        <v>69</v>
      </c>
      <c r="B108" s="72" t="s">
        <v>195</v>
      </c>
      <c r="C108" s="71"/>
      <c r="D108" s="70">
        <v>1</v>
      </c>
      <c r="E108" s="70">
        <v>2</v>
      </c>
      <c r="F108" s="70">
        <v>6</v>
      </c>
      <c r="G108" s="111">
        <v>7551124</v>
      </c>
      <c r="H108" s="111">
        <v>14827140</v>
      </c>
    </row>
    <row r="109" spans="1:8" ht="15">
      <c r="A109" s="86" t="s">
        <v>71</v>
      </c>
      <c r="B109" s="72" t="s">
        <v>196</v>
      </c>
      <c r="C109" s="71"/>
      <c r="D109" s="70">
        <v>1</v>
      </c>
      <c r="E109" s="70">
        <v>2</v>
      </c>
      <c r="F109" s="70">
        <v>7</v>
      </c>
      <c r="G109" s="111">
        <v>2237479</v>
      </c>
      <c r="H109" s="111">
        <v>41332</v>
      </c>
    </row>
    <row r="110" spans="1:8" ht="15">
      <c r="A110" s="86" t="s">
        <v>73</v>
      </c>
      <c r="B110" s="72" t="s">
        <v>197</v>
      </c>
      <c r="C110" s="71"/>
      <c r="D110" s="70">
        <v>1</v>
      </c>
      <c r="E110" s="70">
        <v>2</v>
      </c>
      <c r="F110" s="70">
        <v>8</v>
      </c>
      <c r="G110" s="111">
        <v>0</v>
      </c>
      <c r="H110" s="111">
        <v>0</v>
      </c>
    </row>
    <row r="111" spans="1:8" ht="15">
      <c r="A111" s="86" t="s">
        <v>75</v>
      </c>
      <c r="B111" s="72" t="s">
        <v>198</v>
      </c>
      <c r="C111" s="71"/>
      <c r="D111" s="70">
        <v>1</v>
      </c>
      <c r="E111" s="70">
        <v>2</v>
      </c>
      <c r="F111" s="70">
        <v>9</v>
      </c>
      <c r="G111" s="111">
        <v>0</v>
      </c>
      <c r="H111" s="111">
        <v>0</v>
      </c>
    </row>
    <row r="112" spans="1:8" ht="15">
      <c r="A112" s="86" t="s">
        <v>81</v>
      </c>
      <c r="B112" s="76" t="s">
        <v>199</v>
      </c>
      <c r="C112" s="71"/>
      <c r="D112" s="70">
        <v>1</v>
      </c>
      <c r="E112" s="70">
        <v>3</v>
      </c>
      <c r="F112" s="70">
        <v>0</v>
      </c>
      <c r="G112" s="111">
        <v>2902</v>
      </c>
      <c r="H112" s="111">
        <v>3000</v>
      </c>
    </row>
    <row r="113" spans="1:8" ht="15">
      <c r="A113" s="86" t="s">
        <v>89</v>
      </c>
      <c r="B113" s="76" t="s">
        <v>200</v>
      </c>
      <c r="C113" s="71"/>
      <c r="D113" s="70">
        <v>1</v>
      </c>
      <c r="E113" s="70">
        <v>3</v>
      </c>
      <c r="F113" s="70">
        <v>1</v>
      </c>
      <c r="G113" s="111">
        <v>21834552</v>
      </c>
      <c r="H113" s="111">
        <v>19203908</v>
      </c>
    </row>
    <row r="114" spans="1:8" ht="15">
      <c r="A114" s="86" t="s">
        <v>91</v>
      </c>
      <c r="B114" s="76" t="s">
        <v>201</v>
      </c>
      <c r="C114" s="71"/>
      <c r="D114" s="70">
        <v>1</v>
      </c>
      <c r="E114" s="70">
        <v>3</v>
      </c>
      <c r="F114" s="70">
        <v>2</v>
      </c>
      <c r="G114" s="111">
        <v>0</v>
      </c>
      <c r="H114" s="111">
        <v>0</v>
      </c>
    </row>
    <row r="115" spans="1:8" ht="15">
      <c r="A115" s="87" t="s">
        <v>133</v>
      </c>
      <c r="B115" s="75" t="s">
        <v>202</v>
      </c>
      <c r="C115" s="71"/>
      <c r="D115" s="70">
        <v>1</v>
      </c>
      <c r="E115" s="70">
        <v>3</v>
      </c>
      <c r="F115" s="70">
        <v>3</v>
      </c>
      <c r="G115" s="111">
        <v>0</v>
      </c>
      <c r="H115" s="111">
        <v>0</v>
      </c>
    </row>
    <row r="116" spans="1:8" ht="15">
      <c r="A116" s="87" t="s">
        <v>158</v>
      </c>
      <c r="B116" s="75" t="s">
        <v>203</v>
      </c>
      <c r="C116" s="71"/>
      <c r="D116" s="70">
        <v>1</v>
      </c>
      <c r="E116" s="70">
        <v>3</v>
      </c>
      <c r="F116" s="70">
        <v>4</v>
      </c>
      <c r="G116" s="117">
        <v>91322118</v>
      </c>
      <c r="H116" s="117">
        <f>H117+H124+H125+H126+H127+H128+H129</f>
        <v>81132775</v>
      </c>
    </row>
    <row r="117" spans="1:8" ht="15">
      <c r="A117" s="86" t="s">
        <v>135</v>
      </c>
      <c r="B117" s="76" t="s">
        <v>204</v>
      </c>
      <c r="C117" s="71"/>
      <c r="D117" s="70">
        <v>1</v>
      </c>
      <c r="E117" s="70">
        <v>3</v>
      </c>
      <c r="F117" s="70">
        <v>5</v>
      </c>
      <c r="G117" s="111">
        <v>57244583</v>
      </c>
      <c r="H117" s="111">
        <f>SUM(H118:H123)</f>
        <v>48082953</v>
      </c>
    </row>
    <row r="118" spans="1:8" ht="15">
      <c r="A118" s="86" t="s">
        <v>69</v>
      </c>
      <c r="B118" s="72" t="s">
        <v>205</v>
      </c>
      <c r="C118" s="71"/>
      <c r="D118" s="70">
        <v>1</v>
      </c>
      <c r="E118" s="70">
        <v>3</v>
      </c>
      <c r="F118" s="70">
        <v>6</v>
      </c>
      <c r="G118" s="111">
        <v>13182682</v>
      </c>
      <c r="H118" s="111">
        <v>11982276</v>
      </c>
    </row>
    <row r="119" spans="1:8" ht="15">
      <c r="A119" s="86" t="s">
        <v>71</v>
      </c>
      <c r="B119" s="72" t="s">
        <v>206</v>
      </c>
      <c r="C119" s="71"/>
      <c r="D119" s="70">
        <v>1</v>
      </c>
      <c r="E119" s="70">
        <v>3</v>
      </c>
      <c r="F119" s="70">
        <v>7</v>
      </c>
      <c r="G119" s="111">
        <f>-O123</f>
        <v>0</v>
      </c>
      <c r="H119" s="111">
        <v>0</v>
      </c>
    </row>
    <row r="120" spans="1:8" ht="15">
      <c r="A120" s="86" t="s">
        <v>73</v>
      </c>
      <c r="B120" s="72" t="s">
        <v>195</v>
      </c>
      <c r="C120" s="71"/>
      <c r="D120" s="70">
        <v>1</v>
      </c>
      <c r="E120" s="70">
        <v>3</v>
      </c>
      <c r="F120" s="70">
        <v>8</v>
      </c>
      <c r="G120" s="111">
        <v>43092895</v>
      </c>
      <c r="H120" s="111">
        <v>35103403</v>
      </c>
    </row>
    <row r="121" spans="1:8" ht="15">
      <c r="A121" s="86" t="s">
        <v>75</v>
      </c>
      <c r="B121" s="72" t="s">
        <v>196</v>
      </c>
      <c r="C121" s="71"/>
      <c r="D121" s="70">
        <v>1</v>
      </c>
      <c r="E121" s="70">
        <v>3</v>
      </c>
      <c r="F121" s="70">
        <v>9</v>
      </c>
      <c r="G121" s="111">
        <v>964476</v>
      </c>
      <c r="H121" s="111">
        <v>993737</v>
      </c>
    </row>
    <row r="122" spans="1:8" ht="15">
      <c r="A122" s="86" t="s">
        <v>77</v>
      </c>
      <c r="B122" s="72" t="s">
        <v>197</v>
      </c>
      <c r="C122" s="71"/>
      <c r="D122" s="70">
        <v>1</v>
      </c>
      <c r="E122" s="70">
        <v>4</v>
      </c>
      <c r="F122" s="70">
        <v>0</v>
      </c>
      <c r="G122" s="111">
        <v>0</v>
      </c>
      <c r="H122" s="111">
        <v>0</v>
      </c>
    </row>
    <row r="123" spans="1:8" ht="15">
      <c r="A123" s="86" t="s">
        <v>79</v>
      </c>
      <c r="B123" s="72" t="s">
        <v>198</v>
      </c>
      <c r="C123" s="71"/>
      <c r="D123" s="70">
        <v>1</v>
      </c>
      <c r="E123" s="70">
        <v>4</v>
      </c>
      <c r="F123" s="70">
        <v>1</v>
      </c>
      <c r="G123" s="111">
        <v>4530</v>
      </c>
      <c r="H123" s="111">
        <v>3537</v>
      </c>
    </row>
    <row r="124" spans="1:8" ht="15">
      <c r="A124" s="86" t="s">
        <v>81</v>
      </c>
      <c r="B124" s="53" t="s">
        <v>207</v>
      </c>
      <c r="C124" s="71"/>
      <c r="D124" s="70">
        <v>1</v>
      </c>
      <c r="E124" s="70">
        <v>4</v>
      </c>
      <c r="F124" s="70">
        <v>2</v>
      </c>
      <c r="G124" s="111">
        <v>0</v>
      </c>
      <c r="H124" s="111">
        <v>0</v>
      </c>
    </row>
    <row r="125" spans="1:8" ht="15">
      <c r="A125" s="86" t="s">
        <v>89</v>
      </c>
      <c r="B125" s="51" t="s">
        <v>154</v>
      </c>
      <c r="C125" s="71"/>
      <c r="D125" s="70">
        <v>1</v>
      </c>
      <c r="E125" s="70">
        <v>4</v>
      </c>
      <c r="F125" s="70">
        <v>3</v>
      </c>
      <c r="G125" s="111">
        <v>0</v>
      </c>
      <c r="H125" s="111">
        <v>0</v>
      </c>
    </row>
    <row r="126" spans="1:8" ht="15">
      <c r="A126" s="86" t="s">
        <v>91</v>
      </c>
      <c r="B126" s="76" t="s">
        <v>199</v>
      </c>
      <c r="C126" s="71"/>
      <c r="D126" s="70">
        <v>1</v>
      </c>
      <c r="E126" s="70">
        <v>4</v>
      </c>
      <c r="F126" s="70">
        <v>4</v>
      </c>
      <c r="G126" s="111">
        <v>765104</v>
      </c>
      <c r="H126" s="111">
        <v>1247960</v>
      </c>
    </row>
    <row r="127" spans="1:8" ht="15">
      <c r="A127" s="86" t="s">
        <v>101</v>
      </c>
      <c r="B127" s="76" t="s">
        <v>200</v>
      </c>
      <c r="C127" s="71"/>
      <c r="D127" s="70">
        <v>1</v>
      </c>
      <c r="E127" s="70">
        <v>4</v>
      </c>
      <c r="F127" s="70">
        <v>5</v>
      </c>
      <c r="G127" s="111">
        <v>1131046</v>
      </c>
      <c r="H127" s="111">
        <v>0</v>
      </c>
    </row>
    <row r="128" spans="1:8" ht="15">
      <c r="A128" s="86" t="s">
        <v>103</v>
      </c>
      <c r="B128" s="76" t="s">
        <v>208</v>
      </c>
      <c r="C128" s="71"/>
      <c r="D128" s="70">
        <v>1</v>
      </c>
      <c r="E128" s="70">
        <v>4</v>
      </c>
      <c r="F128" s="70">
        <v>6</v>
      </c>
      <c r="G128" s="111">
        <v>19244</v>
      </c>
      <c r="H128" s="111">
        <v>2252487</v>
      </c>
    </row>
    <row r="129" spans="1:8" ht="15">
      <c r="A129" s="86" t="s">
        <v>105</v>
      </c>
      <c r="B129" s="76" t="s">
        <v>201</v>
      </c>
      <c r="C129" s="71"/>
      <c r="D129" s="70">
        <v>1</v>
      </c>
      <c r="E129" s="70">
        <v>4</v>
      </c>
      <c r="F129" s="70">
        <v>7</v>
      </c>
      <c r="G129" s="111">
        <v>32162141</v>
      </c>
      <c r="H129" s="111">
        <v>29549375</v>
      </c>
    </row>
    <row r="130" spans="1:8" ht="15">
      <c r="A130" s="87" t="s">
        <v>160</v>
      </c>
      <c r="B130" s="75" t="s">
        <v>209</v>
      </c>
      <c r="C130" s="71"/>
      <c r="D130" s="70">
        <v>1</v>
      </c>
      <c r="E130" s="70">
        <v>4</v>
      </c>
      <c r="F130" s="70">
        <v>8</v>
      </c>
      <c r="G130" s="117">
        <f>G106+G115+G116</f>
        <v>122948175</v>
      </c>
      <c r="H130" s="117">
        <f>H106+H115+H116</f>
        <v>115208155</v>
      </c>
    </row>
    <row r="131" spans="1:8" ht="15">
      <c r="A131" s="87" t="s">
        <v>162</v>
      </c>
      <c r="B131" s="73" t="s">
        <v>210</v>
      </c>
      <c r="C131" s="71"/>
      <c r="D131" s="70">
        <v>1</v>
      </c>
      <c r="E131" s="70">
        <v>4</v>
      </c>
      <c r="F131" s="70">
        <v>9</v>
      </c>
      <c r="G131" s="117">
        <f>G104+G130</f>
        <v>325704009</v>
      </c>
      <c r="H131" s="117">
        <f>H104+H130</f>
        <v>316699477</v>
      </c>
    </row>
    <row r="132" spans="1:8" ht="15">
      <c r="A132" s="87" t="s">
        <v>211</v>
      </c>
      <c r="B132" s="73" t="s">
        <v>161</v>
      </c>
      <c r="C132" s="71"/>
      <c r="D132" s="70">
        <v>1</v>
      </c>
      <c r="E132" s="70">
        <v>5</v>
      </c>
      <c r="F132" s="70">
        <v>0</v>
      </c>
      <c r="G132" s="117">
        <v>240112</v>
      </c>
      <c r="H132" s="117">
        <v>309555</v>
      </c>
    </row>
    <row r="133" spans="1:8" ht="15">
      <c r="A133" s="87" t="s">
        <v>212</v>
      </c>
      <c r="B133" s="73" t="s">
        <v>213</v>
      </c>
      <c r="C133" s="71"/>
      <c r="D133" s="70">
        <v>1</v>
      </c>
      <c r="E133" s="70">
        <v>5</v>
      </c>
      <c r="F133" s="70">
        <v>1</v>
      </c>
      <c r="G133" s="117">
        <f>G131+G132</f>
        <v>325944121</v>
      </c>
      <c r="H133" s="117">
        <f>H131+H132</f>
        <v>317009032</v>
      </c>
    </row>
    <row r="134" spans="1:8">
      <c r="B134" s="36"/>
      <c r="C134" s="36"/>
      <c r="G134" s="177"/>
      <c r="H134" s="177"/>
    </row>
    <row r="137" spans="1:8">
      <c r="A137" s="211" t="s">
        <v>214</v>
      </c>
      <c r="B137" s="211"/>
      <c r="H137" s="126" t="s">
        <v>443</v>
      </c>
    </row>
    <row r="138" spans="1:8">
      <c r="A138" s="211" t="s">
        <v>601</v>
      </c>
      <c r="B138" s="211"/>
      <c r="G138" s="126" t="s">
        <v>215</v>
      </c>
      <c r="H138" s="31" t="s">
        <v>442</v>
      </c>
    </row>
  </sheetData>
  <mergeCells count="17">
    <mergeCell ref="D80:F80"/>
    <mergeCell ref="D81:F81"/>
    <mergeCell ref="D105:F105"/>
    <mergeCell ref="A137:B137"/>
    <mergeCell ref="A138:B138"/>
    <mergeCell ref="D79:F79"/>
    <mergeCell ref="B3:H3"/>
    <mergeCell ref="B4:H4"/>
    <mergeCell ref="B5:H5"/>
    <mergeCell ref="B6:H6"/>
    <mergeCell ref="B7:H7"/>
    <mergeCell ref="A11:H11"/>
    <mergeCell ref="A12:H12"/>
    <mergeCell ref="A13:H13"/>
    <mergeCell ref="D14:F14"/>
    <mergeCell ref="D15:F15"/>
    <mergeCell ref="D16:F16"/>
  </mergeCell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horizontalDpi="300" verticalDpi="300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149" zoomScale="120" zoomScaleNormal="120" workbookViewId="0">
      <selection activeCell="J160" sqref="J160"/>
    </sheetView>
  </sheetViews>
  <sheetFormatPr defaultColWidth="9.140625" defaultRowHeight="12.75"/>
  <cols>
    <col min="1" max="1" width="5.85546875" style="31" customWidth="1"/>
    <col min="2" max="2" width="70" style="31" customWidth="1"/>
    <col min="3" max="3" width="9.5703125" style="31" customWidth="1"/>
    <col min="4" max="6" width="2.42578125" style="31" customWidth="1"/>
    <col min="7" max="8" width="17.5703125" style="31" customWidth="1"/>
    <col min="9" max="9" width="16.85546875" style="31" customWidth="1"/>
    <col min="10" max="11" width="9.5703125" style="31" bestFit="1" customWidth="1"/>
    <col min="12" max="16384" width="9.140625" style="31"/>
  </cols>
  <sheetData>
    <row r="1" spans="1:8" ht="13.5">
      <c r="A1" s="29"/>
      <c r="B1" s="30"/>
      <c r="H1" s="32" t="s">
        <v>1</v>
      </c>
    </row>
    <row r="2" spans="1:8" ht="13.5">
      <c r="A2" s="33"/>
      <c r="C2" s="34"/>
      <c r="H2" s="88" t="s">
        <v>216</v>
      </c>
    </row>
    <row r="3" spans="1:8">
      <c r="A3" s="105" t="s">
        <v>217</v>
      </c>
      <c r="B3" s="97"/>
      <c r="C3" s="97"/>
      <c r="D3" s="97"/>
      <c r="E3" s="97"/>
      <c r="F3" s="97"/>
      <c r="G3" s="97"/>
      <c r="H3" s="98"/>
    </row>
    <row r="4" spans="1:8">
      <c r="A4" s="105" t="s">
        <v>218</v>
      </c>
      <c r="B4" s="97"/>
      <c r="C4" s="97"/>
      <c r="D4" s="97"/>
      <c r="E4" s="97"/>
      <c r="F4" s="97"/>
      <c r="G4" s="97"/>
      <c r="H4" s="98"/>
    </row>
    <row r="5" spans="1:8">
      <c r="A5" s="100" t="s">
        <v>219</v>
      </c>
      <c r="B5" s="99"/>
      <c r="C5" s="99"/>
      <c r="D5" s="99"/>
      <c r="E5" s="99"/>
      <c r="F5" s="99"/>
      <c r="G5" s="99"/>
      <c r="H5" s="101"/>
    </row>
    <row r="6" spans="1:8">
      <c r="A6" s="105" t="s">
        <v>220</v>
      </c>
      <c r="B6" s="97"/>
      <c r="C6" s="97"/>
      <c r="D6" s="97"/>
      <c r="E6" s="97"/>
      <c r="F6" s="97"/>
      <c r="G6" s="97"/>
      <c r="H6" s="98"/>
    </row>
    <row r="7" spans="1:8">
      <c r="A7" s="102" t="s">
        <v>221</v>
      </c>
      <c r="B7" s="103"/>
      <c r="C7" s="103"/>
      <c r="D7" s="103"/>
      <c r="E7" s="103"/>
      <c r="F7" s="103"/>
      <c r="G7" s="103"/>
      <c r="H7" s="104"/>
    </row>
    <row r="8" spans="1:8" ht="18" customHeight="1">
      <c r="H8" s="126"/>
    </row>
    <row r="9" spans="1:8" hidden="1"/>
    <row r="10" spans="1:8" ht="1.5" hidden="1" customHeight="1"/>
    <row r="11" spans="1:8" ht="30.75" customHeight="1" thickBot="1">
      <c r="A11" s="202" t="s">
        <v>222</v>
      </c>
      <c r="B11" s="203"/>
      <c r="C11" s="203"/>
      <c r="D11" s="203"/>
      <c r="E11" s="203"/>
      <c r="F11" s="203"/>
      <c r="G11" s="203"/>
      <c r="H11" s="204"/>
    </row>
    <row r="12" spans="1:8" ht="22.5" customHeight="1" thickTop="1">
      <c r="A12" s="205" t="s">
        <v>603</v>
      </c>
      <c r="B12" s="205"/>
      <c r="C12" s="205"/>
      <c r="D12" s="205"/>
      <c r="E12" s="205"/>
      <c r="F12" s="205"/>
      <c r="G12" s="205"/>
      <c r="H12" s="205"/>
    </row>
    <row r="13" spans="1:8">
      <c r="A13" s="206" t="s">
        <v>58</v>
      </c>
      <c r="B13" s="206"/>
      <c r="C13" s="206"/>
      <c r="D13" s="206"/>
      <c r="E13" s="206"/>
      <c r="F13" s="206"/>
      <c r="G13" s="206"/>
      <c r="H13" s="206"/>
    </row>
    <row r="14" spans="1:8" ht="27">
      <c r="A14" s="37" t="s">
        <v>59</v>
      </c>
      <c r="B14" s="38" t="s">
        <v>60</v>
      </c>
      <c r="C14" s="39" t="s">
        <v>61</v>
      </c>
      <c r="D14" s="212" t="s">
        <v>62</v>
      </c>
      <c r="E14" s="208"/>
      <c r="F14" s="209"/>
      <c r="G14" s="40" t="s">
        <v>604</v>
      </c>
      <c r="H14" s="40" t="s">
        <v>605</v>
      </c>
    </row>
    <row r="15" spans="1:8">
      <c r="A15" s="78">
        <v>1</v>
      </c>
      <c r="B15" s="41">
        <v>2</v>
      </c>
      <c r="C15" s="42">
        <v>3</v>
      </c>
      <c r="D15" s="213">
        <v>4</v>
      </c>
      <c r="E15" s="208"/>
      <c r="F15" s="209"/>
      <c r="G15" s="43">
        <v>5</v>
      </c>
      <c r="H15" s="44">
        <v>6</v>
      </c>
    </row>
    <row r="16" spans="1:8" ht="15">
      <c r="A16" s="78"/>
      <c r="B16" s="45" t="s">
        <v>223</v>
      </c>
      <c r="C16" s="46"/>
      <c r="D16" s="213"/>
      <c r="E16" s="208"/>
      <c r="F16" s="209"/>
      <c r="G16" s="111"/>
      <c r="H16" s="111"/>
    </row>
    <row r="17" spans="1:8" ht="15">
      <c r="A17" s="79" t="s">
        <v>66</v>
      </c>
      <c r="B17" s="108" t="s">
        <v>224</v>
      </c>
      <c r="C17" s="48"/>
      <c r="D17" s="82">
        <v>2</v>
      </c>
      <c r="E17" s="82">
        <v>0</v>
      </c>
      <c r="F17" s="82">
        <v>1</v>
      </c>
      <c r="G17" s="117">
        <v>170697315</v>
      </c>
      <c r="H17" s="117">
        <v>186856919</v>
      </c>
    </row>
    <row r="18" spans="1:8" ht="15">
      <c r="A18" s="78" t="s">
        <v>135</v>
      </c>
      <c r="B18" s="49" t="s">
        <v>225</v>
      </c>
      <c r="C18" s="48"/>
      <c r="D18" s="82">
        <v>2</v>
      </c>
      <c r="E18" s="82">
        <v>0</v>
      </c>
      <c r="F18" s="82">
        <v>2</v>
      </c>
      <c r="G18" s="111">
        <f>SUM(G19:G21)</f>
        <v>0</v>
      </c>
      <c r="H18" s="191">
        <v>0</v>
      </c>
    </row>
    <row r="19" spans="1:8" ht="15">
      <c r="A19" s="78" t="s">
        <v>69</v>
      </c>
      <c r="B19" s="50" t="s">
        <v>226</v>
      </c>
      <c r="C19" s="48"/>
      <c r="D19" s="82">
        <v>2</v>
      </c>
      <c r="E19" s="82">
        <v>0</v>
      </c>
      <c r="F19" s="82">
        <v>3</v>
      </c>
      <c r="G19" s="111">
        <v>0</v>
      </c>
      <c r="H19" s="191"/>
    </row>
    <row r="20" spans="1:8" ht="15">
      <c r="A20" s="78" t="s">
        <v>71</v>
      </c>
      <c r="B20" s="50" t="s">
        <v>227</v>
      </c>
      <c r="C20" s="48"/>
      <c r="D20" s="82">
        <v>2</v>
      </c>
      <c r="E20" s="82">
        <v>0</v>
      </c>
      <c r="F20" s="82">
        <v>4</v>
      </c>
      <c r="G20" s="111">
        <v>0</v>
      </c>
      <c r="H20" s="191"/>
    </row>
    <row r="21" spans="1:8" ht="15">
      <c r="A21" s="78" t="s">
        <v>73</v>
      </c>
      <c r="B21" s="50" t="s">
        <v>228</v>
      </c>
      <c r="C21" s="48"/>
      <c r="D21" s="82">
        <v>2</v>
      </c>
      <c r="E21" s="82">
        <v>0</v>
      </c>
      <c r="F21" s="82">
        <v>5</v>
      </c>
      <c r="G21" s="111">
        <v>0</v>
      </c>
      <c r="H21" s="191"/>
    </row>
    <row r="22" spans="1:8" ht="15">
      <c r="A22" s="78" t="s">
        <v>81</v>
      </c>
      <c r="B22" s="49" t="s">
        <v>229</v>
      </c>
      <c r="C22" s="48"/>
      <c r="D22" s="82">
        <v>2</v>
      </c>
      <c r="E22" s="82">
        <v>0</v>
      </c>
      <c r="F22" s="82">
        <v>6</v>
      </c>
      <c r="G22" s="111">
        <v>55304919</v>
      </c>
      <c r="H22" s="191">
        <v>50284085</v>
      </c>
    </row>
    <row r="23" spans="1:8" ht="15">
      <c r="A23" s="78" t="s">
        <v>83</v>
      </c>
      <c r="B23" s="50" t="s">
        <v>226</v>
      </c>
      <c r="C23" s="48"/>
      <c r="D23" s="82">
        <v>2</v>
      </c>
      <c r="E23" s="82">
        <v>0</v>
      </c>
      <c r="F23" s="82">
        <v>7</v>
      </c>
      <c r="G23" s="111">
        <v>2526296</v>
      </c>
      <c r="H23" s="191">
        <v>2125801</v>
      </c>
    </row>
    <row r="24" spans="1:8" ht="15">
      <c r="A24" s="78" t="s">
        <v>84</v>
      </c>
      <c r="B24" s="50" t="s">
        <v>227</v>
      </c>
      <c r="C24" s="48"/>
      <c r="D24" s="82">
        <v>2</v>
      </c>
      <c r="E24" s="82">
        <v>0</v>
      </c>
      <c r="F24" s="82">
        <v>8</v>
      </c>
      <c r="G24" s="111">
        <v>52714615</v>
      </c>
      <c r="H24" s="191">
        <v>48119653</v>
      </c>
    </row>
    <row r="25" spans="1:8" ht="15">
      <c r="A25" s="78" t="s">
        <v>85</v>
      </c>
      <c r="B25" s="50" t="s">
        <v>228</v>
      </c>
      <c r="C25" s="48"/>
      <c r="D25" s="82">
        <v>2</v>
      </c>
      <c r="E25" s="82">
        <v>0</v>
      </c>
      <c r="F25" s="82">
        <v>9</v>
      </c>
      <c r="G25" s="111">
        <v>64008</v>
      </c>
      <c r="H25" s="191">
        <v>38631</v>
      </c>
    </row>
    <row r="26" spans="1:8" ht="15">
      <c r="A26" s="78" t="s">
        <v>89</v>
      </c>
      <c r="B26" s="49" t="s">
        <v>230</v>
      </c>
      <c r="C26" s="48"/>
      <c r="D26" s="82">
        <v>2</v>
      </c>
      <c r="E26" s="82">
        <v>1</v>
      </c>
      <c r="F26" s="82">
        <v>0</v>
      </c>
      <c r="G26" s="111">
        <v>115392396</v>
      </c>
      <c r="H26" s="191">
        <v>136572834</v>
      </c>
    </row>
    <row r="27" spans="1:8" ht="15">
      <c r="A27" s="78" t="s">
        <v>173</v>
      </c>
      <c r="B27" s="50" t="s">
        <v>226</v>
      </c>
      <c r="C27" s="48"/>
      <c r="D27" s="82">
        <v>2</v>
      </c>
      <c r="E27" s="82">
        <v>1</v>
      </c>
      <c r="F27" s="82">
        <v>1</v>
      </c>
      <c r="G27" s="111">
        <v>0</v>
      </c>
      <c r="H27" s="191">
        <v>0</v>
      </c>
    </row>
    <row r="28" spans="1:8" ht="15">
      <c r="A28" s="78" t="s">
        <v>175</v>
      </c>
      <c r="B28" s="50" t="s">
        <v>227</v>
      </c>
      <c r="C28" s="48"/>
      <c r="D28" s="82">
        <v>2</v>
      </c>
      <c r="E28" s="82">
        <v>1</v>
      </c>
      <c r="F28" s="82">
        <v>2</v>
      </c>
      <c r="G28" s="111">
        <v>115277361</v>
      </c>
      <c r="H28" s="191">
        <v>136572834</v>
      </c>
    </row>
    <row r="29" spans="1:8" ht="15">
      <c r="A29" s="78" t="s">
        <v>231</v>
      </c>
      <c r="B29" s="50" t="s">
        <v>228</v>
      </c>
      <c r="C29" s="48"/>
      <c r="D29" s="82">
        <v>2</v>
      </c>
      <c r="E29" s="82">
        <v>1</v>
      </c>
      <c r="F29" s="82">
        <v>3</v>
      </c>
      <c r="G29" s="111">
        <v>115035</v>
      </c>
      <c r="H29" s="191">
        <v>66498</v>
      </c>
    </row>
    <row r="30" spans="1:8" ht="15">
      <c r="A30" s="79" t="s">
        <v>131</v>
      </c>
      <c r="B30" s="47" t="s">
        <v>232</v>
      </c>
      <c r="C30" s="48"/>
      <c r="D30" s="82">
        <v>2</v>
      </c>
      <c r="E30" s="82">
        <v>1</v>
      </c>
      <c r="F30" s="82">
        <v>4</v>
      </c>
      <c r="G30" s="117">
        <v>16613593</v>
      </c>
      <c r="H30" s="117">
        <v>15177799</v>
      </c>
    </row>
    <row r="31" spans="1:8" ht="15">
      <c r="A31" s="78" t="s">
        <v>135</v>
      </c>
      <c r="B31" s="109" t="s">
        <v>233</v>
      </c>
      <c r="C31" s="48"/>
      <c r="D31" s="82">
        <v>2</v>
      </c>
      <c r="E31" s="82">
        <v>1</v>
      </c>
      <c r="F31" s="82">
        <v>5</v>
      </c>
      <c r="G31" s="111">
        <v>232915</v>
      </c>
      <c r="H31" s="111">
        <f>SUM(H32:H45)</f>
        <v>0</v>
      </c>
    </row>
    <row r="32" spans="1:8" ht="15">
      <c r="A32" s="78" t="s">
        <v>69</v>
      </c>
      <c r="B32" s="50" t="s">
        <v>234</v>
      </c>
      <c r="C32" s="48"/>
      <c r="D32" s="82">
        <v>2</v>
      </c>
      <c r="E32" s="82">
        <v>1</v>
      </c>
      <c r="F32" s="82">
        <v>6</v>
      </c>
      <c r="G32" s="111">
        <v>232915</v>
      </c>
      <c r="H32" s="191"/>
    </row>
    <row r="33" spans="1:8" ht="25.5">
      <c r="A33" s="78" t="s">
        <v>71</v>
      </c>
      <c r="B33" s="50" t="s">
        <v>235</v>
      </c>
      <c r="C33" s="48"/>
      <c r="D33" s="82">
        <v>2</v>
      </c>
      <c r="E33" s="82">
        <v>1</v>
      </c>
      <c r="F33" s="82">
        <v>7</v>
      </c>
      <c r="G33" s="111">
        <v>0</v>
      </c>
      <c r="H33" s="191"/>
    </row>
    <row r="34" spans="1:8" ht="38.25">
      <c r="A34" s="78" t="s">
        <v>73</v>
      </c>
      <c r="B34" s="50" t="s">
        <v>236</v>
      </c>
      <c r="C34" s="48"/>
      <c r="D34" s="82">
        <v>2</v>
      </c>
      <c r="E34" s="82">
        <v>1</v>
      </c>
      <c r="F34" s="82">
        <v>8</v>
      </c>
      <c r="G34" s="111">
        <v>0</v>
      </c>
      <c r="H34" s="191"/>
    </row>
    <row r="35" spans="1:8" ht="15">
      <c r="A35" s="78" t="s">
        <v>75</v>
      </c>
      <c r="B35" s="50" t="s">
        <v>237</v>
      </c>
      <c r="C35" s="48"/>
      <c r="D35" s="82">
        <v>2</v>
      </c>
      <c r="E35" s="82">
        <v>1</v>
      </c>
      <c r="F35" s="82">
        <v>9</v>
      </c>
      <c r="G35" s="111">
        <v>0</v>
      </c>
      <c r="H35" s="191"/>
    </row>
    <row r="36" spans="1:8" ht="25.5">
      <c r="A36" s="78" t="s">
        <v>77</v>
      </c>
      <c r="B36" s="50" t="s">
        <v>238</v>
      </c>
      <c r="C36" s="48"/>
      <c r="D36" s="82">
        <v>2</v>
      </c>
      <c r="E36" s="82">
        <v>2</v>
      </c>
      <c r="F36" s="82">
        <v>0</v>
      </c>
      <c r="G36" s="111">
        <v>0</v>
      </c>
      <c r="H36" s="191"/>
    </row>
    <row r="37" spans="1:8" ht="25.5">
      <c r="A37" s="78" t="s">
        <v>79</v>
      </c>
      <c r="B37" s="50" t="s">
        <v>239</v>
      </c>
      <c r="C37" s="48"/>
      <c r="D37" s="82">
        <v>2</v>
      </c>
      <c r="E37" s="82">
        <v>2</v>
      </c>
      <c r="F37" s="82">
        <v>1</v>
      </c>
      <c r="G37" s="111">
        <v>0</v>
      </c>
      <c r="H37" s="191"/>
    </row>
    <row r="38" spans="1:8" ht="15">
      <c r="A38" s="78" t="s">
        <v>240</v>
      </c>
      <c r="B38" s="50" t="s">
        <v>241</v>
      </c>
      <c r="C38" s="48"/>
      <c r="D38" s="82">
        <v>2</v>
      </c>
      <c r="E38" s="82">
        <v>2</v>
      </c>
      <c r="F38" s="82">
        <v>2</v>
      </c>
      <c r="G38" s="111">
        <v>0</v>
      </c>
      <c r="H38" s="191"/>
    </row>
    <row r="39" spans="1:8" ht="25.5">
      <c r="A39" s="78" t="s">
        <v>242</v>
      </c>
      <c r="B39" s="50" t="s">
        <v>243</v>
      </c>
      <c r="C39" s="48"/>
      <c r="D39" s="82">
        <v>2</v>
      </c>
      <c r="E39" s="82">
        <v>2</v>
      </c>
      <c r="F39" s="82">
        <v>3</v>
      </c>
      <c r="G39" s="111">
        <v>0</v>
      </c>
      <c r="H39" s="191"/>
    </row>
    <row r="40" spans="1:8" ht="15">
      <c r="A40" s="78" t="s">
        <v>244</v>
      </c>
      <c r="B40" s="50" t="s">
        <v>245</v>
      </c>
      <c r="C40" s="48"/>
      <c r="D40" s="82">
        <v>2</v>
      </c>
      <c r="E40" s="82">
        <v>2</v>
      </c>
      <c r="F40" s="82">
        <v>4</v>
      </c>
      <c r="G40" s="111">
        <v>0</v>
      </c>
      <c r="H40" s="191"/>
    </row>
    <row r="41" spans="1:8" ht="15">
      <c r="A41" s="78" t="s">
        <v>246</v>
      </c>
      <c r="B41" s="50" t="s">
        <v>247</v>
      </c>
      <c r="C41" s="48"/>
      <c r="D41" s="82">
        <v>2</v>
      </c>
      <c r="E41" s="82">
        <v>2</v>
      </c>
      <c r="F41" s="82">
        <v>5</v>
      </c>
      <c r="G41" s="111">
        <v>0</v>
      </c>
      <c r="H41" s="191"/>
    </row>
    <row r="42" spans="1:8" ht="15">
      <c r="A42" s="78" t="s">
        <v>248</v>
      </c>
      <c r="B42" s="50" t="s">
        <v>249</v>
      </c>
      <c r="C42" s="48"/>
      <c r="D42" s="82">
        <v>2</v>
      </c>
      <c r="E42" s="82">
        <v>2</v>
      </c>
      <c r="F42" s="82">
        <v>6</v>
      </c>
      <c r="G42" s="111">
        <v>0</v>
      </c>
      <c r="H42" s="191"/>
    </row>
    <row r="43" spans="1:8" ht="25.5">
      <c r="A43" s="78" t="s">
        <v>250</v>
      </c>
      <c r="B43" s="52" t="s">
        <v>251</v>
      </c>
      <c r="C43" s="48"/>
      <c r="D43" s="82">
        <v>2</v>
      </c>
      <c r="E43" s="82">
        <v>2</v>
      </c>
      <c r="F43" s="82">
        <v>7</v>
      </c>
      <c r="G43" s="111">
        <v>0</v>
      </c>
      <c r="H43" s="191"/>
    </row>
    <row r="44" spans="1:8" ht="15">
      <c r="A44" s="78" t="s">
        <v>252</v>
      </c>
      <c r="B44" s="52" t="s">
        <v>253</v>
      </c>
      <c r="C44" s="48"/>
      <c r="D44" s="82">
        <v>2</v>
      </c>
      <c r="E44" s="82">
        <v>2</v>
      </c>
      <c r="F44" s="82">
        <v>8</v>
      </c>
      <c r="G44" s="111">
        <v>0</v>
      </c>
      <c r="H44" s="191"/>
    </row>
    <row r="45" spans="1:8" ht="25.5">
      <c r="A45" s="78" t="s">
        <v>254</v>
      </c>
      <c r="B45" s="52" t="s">
        <v>255</v>
      </c>
      <c r="C45" s="48"/>
      <c r="D45" s="82">
        <v>2</v>
      </c>
      <c r="E45" s="82">
        <v>2</v>
      </c>
      <c r="F45" s="82">
        <v>9</v>
      </c>
      <c r="G45" s="111">
        <v>0</v>
      </c>
      <c r="H45" s="191"/>
    </row>
    <row r="46" spans="1:8" ht="15">
      <c r="A46" s="78" t="s">
        <v>81</v>
      </c>
      <c r="B46" s="53" t="s">
        <v>256</v>
      </c>
      <c r="C46" s="48"/>
      <c r="D46" s="82">
        <v>2</v>
      </c>
      <c r="E46" s="82">
        <v>3</v>
      </c>
      <c r="F46" s="82">
        <v>0</v>
      </c>
      <c r="G46" s="111">
        <v>4428110</v>
      </c>
      <c r="H46" s="111">
        <v>0</v>
      </c>
    </row>
    <row r="47" spans="1:8" ht="25.5">
      <c r="A47" s="78" t="s">
        <v>83</v>
      </c>
      <c r="B47" s="52" t="s">
        <v>257</v>
      </c>
      <c r="C47" s="48"/>
      <c r="D47" s="82">
        <v>2</v>
      </c>
      <c r="E47" s="82">
        <v>3</v>
      </c>
      <c r="F47" s="82">
        <v>1</v>
      </c>
      <c r="G47" s="111">
        <v>4428110</v>
      </c>
      <c r="H47" s="191"/>
    </row>
    <row r="48" spans="1:8" ht="25.5">
      <c r="A48" s="78" t="s">
        <v>84</v>
      </c>
      <c r="B48" s="52" t="s">
        <v>258</v>
      </c>
      <c r="C48" s="48"/>
      <c r="D48" s="82">
        <v>2</v>
      </c>
      <c r="E48" s="82">
        <v>3</v>
      </c>
      <c r="F48" s="82">
        <v>2</v>
      </c>
      <c r="G48" s="111">
        <v>0</v>
      </c>
      <c r="H48" s="191"/>
    </row>
    <row r="49" spans="1:8" ht="15">
      <c r="A49" s="78" t="s">
        <v>85</v>
      </c>
      <c r="B49" s="52" t="s">
        <v>259</v>
      </c>
      <c r="C49" s="48"/>
      <c r="D49" s="82">
        <v>2</v>
      </c>
      <c r="E49" s="82">
        <v>3</v>
      </c>
      <c r="F49" s="82">
        <v>3</v>
      </c>
      <c r="G49" s="111">
        <v>0</v>
      </c>
      <c r="H49" s="191"/>
    </row>
    <row r="50" spans="1:8" ht="25.5">
      <c r="A50" s="78" t="s">
        <v>87</v>
      </c>
      <c r="B50" s="52" t="s">
        <v>260</v>
      </c>
      <c r="C50" s="48"/>
      <c r="D50" s="82">
        <v>2</v>
      </c>
      <c r="E50" s="82">
        <v>3</v>
      </c>
      <c r="F50" s="82">
        <v>4</v>
      </c>
      <c r="G50" s="111">
        <v>0</v>
      </c>
      <c r="H50" s="191"/>
    </row>
    <row r="51" spans="1:8" ht="15">
      <c r="A51" s="78" t="s">
        <v>261</v>
      </c>
      <c r="B51" s="52" t="s">
        <v>262</v>
      </c>
      <c r="C51" s="48"/>
      <c r="D51" s="82">
        <v>2</v>
      </c>
      <c r="E51" s="82">
        <v>3</v>
      </c>
      <c r="F51" s="82">
        <v>5</v>
      </c>
      <c r="G51" s="111">
        <v>0</v>
      </c>
      <c r="H51" s="191"/>
    </row>
    <row r="52" spans="1:8" ht="15">
      <c r="A52" s="78" t="s">
        <v>263</v>
      </c>
      <c r="B52" s="52" t="s">
        <v>264</v>
      </c>
      <c r="C52" s="48"/>
      <c r="D52" s="82">
        <v>2</v>
      </c>
      <c r="E52" s="82">
        <v>3</v>
      </c>
      <c r="F52" s="82">
        <v>6</v>
      </c>
      <c r="G52" s="111">
        <v>0</v>
      </c>
      <c r="H52" s="191"/>
    </row>
    <row r="53" spans="1:8" ht="15">
      <c r="A53" s="78" t="s">
        <v>265</v>
      </c>
      <c r="B53" s="52" t="s">
        <v>266</v>
      </c>
      <c r="C53" s="48"/>
      <c r="D53" s="82">
        <v>2</v>
      </c>
      <c r="E53" s="82">
        <v>3</v>
      </c>
      <c r="F53" s="82">
        <v>7</v>
      </c>
      <c r="G53" s="111">
        <v>0</v>
      </c>
      <c r="H53" s="191"/>
    </row>
    <row r="54" spans="1:8" ht="13.5" customHeight="1">
      <c r="A54" s="78" t="s">
        <v>267</v>
      </c>
      <c r="B54" s="52" t="s">
        <v>268</v>
      </c>
      <c r="C54" s="48"/>
      <c r="D54" s="82">
        <v>2</v>
      </c>
      <c r="E54" s="82">
        <v>3</v>
      </c>
      <c r="F54" s="82">
        <v>8</v>
      </c>
      <c r="G54" s="111">
        <v>0</v>
      </c>
      <c r="H54" s="191"/>
    </row>
    <row r="55" spans="1:8" ht="15">
      <c r="A55" s="78" t="s">
        <v>269</v>
      </c>
      <c r="B55" s="52" t="s">
        <v>270</v>
      </c>
      <c r="C55" s="48"/>
      <c r="D55" s="82">
        <v>2</v>
      </c>
      <c r="E55" s="82">
        <v>3</v>
      </c>
      <c r="F55" s="82">
        <v>9</v>
      </c>
      <c r="G55" s="111">
        <v>0</v>
      </c>
      <c r="H55" s="191"/>
    </row>
    <row r="56" spans="1:8" ht="15">
      <c r="A56" s="78" t="s">
        <v>271</v>
      </c>
      <c r="B56" s="52" t="s">
        <v>272</v>
      </c>
      <c r="C56" s="48"/>
      <c r="D56" s="82">
        <v>2</v>
      </c>
      <c r="E56" s="82">
        <v>4</v>
      </c>
      <c r="F56" s="82">
        <v>0</v>
      </c>
      <c r="G56" s="111">
        <v>0</v>
      </c>
      <c r="H56" s="191"/>
    </row>
    <row r="57" spans="1:8" ht="15">
      <c r="A57" s="78" t="s">
        <v>89</v>
      </c>
      <c r="B57" s="51" t="s">
        <v>273</v>
      </c>
      <c r="C57" s="48"/>
      <c r="D57" s="82">
        <v>2</v>
      </c>
      <c r="E57" s="82">
        <v>4</v>
      </c>
      <c r="F57" s="82">
        <v>1</v>
      </c>
      <c r="G57" s="111">
        <v>0</v>
      </c>
      <c r="H57" s="191"/>
    </row>
    <row r="58" spans="1:8" ht="15">
      <c r="A58" s="78" t="s">
        <v>91</v>
      </c>
      <c r="B58" s="51" t="s">
        <v>274</v>
      </c>
      <c r="C58" s="48"/>
      <c r="D58" s="82">
        <v>2</v>
      </c>
      <c r="E58" s="82">
        <v>4</v>
      </c>
      <c r="F58" s="82">
        <v>2</v>
      </c>
      <c r="G58" s="111">
        <v>0</v>
      </c>
      <c r="H58" s="191"/>
    </row>
    <row r="59" spans="1:8" ht="15">
      <c r="A59" s="78" t="s">
        <v>101</v>
      </c>
      <c r="B59" s="51" t="s">
        <v>275</v>
      </c>
      <c r="C59" s="48"/>
      <c r="D59" s="82">
        <v>2</v>
      </c>
      <c r="E59" s="82">
        <v>4</v>
      </c>
      <c r="F59" s="82">
        <v>3</v>
      </c>
      <c r="G59" s="111">
        <v>680</v>
      </c>
      <c r="H59" s="191">
        <v>5995</v>
      </c>
    </row>
    <row r="60" spans="1:8" ht="15">
      <c r="A60" s="78" t="s">
        <v>103</v>
      </c>
      <c r="B60" s="51" t="s">
        <v>276</v>
      </c>
      <c r="C60" s="48"/>
      <c r="D60" s="82">
        <v>2</v>
      </c>
      <c r="E60" s="82">
        <v>4</v>
      </c>
      <c r="F60" s="82">
        <v>4</v>
      </c>
      <c r="G60" s="111">
        <v>33755</v>
      </c>
      <c r="H60" s="191">
        <v>803461</v>
      </c>
    </row>
    <row r="61" spans="1:8" ht="15">
      <c r="A61" s="78" t="s">
        <v>105</v>
      </c>
      <c r="B61" s="51" t="s">
        <v>277</v>
      </c>
      <c r="C61" s="48"/>
      <c r="D61" s="82">
        <v>2</v>
      </c>
      <c r="E61" s="82">
        <v>4</v>
      </c>
      <c r="F61" s="82">
        <v>5</v>
      </c>
      <c r="G61" s="111">
        <v>94584</v>
      </c>
      <c r="H61" s="191">
        <v>74047</v>
      </c>
    </row>
    <row r="62" spans="1:8" ht="15">
      <c r="A62" s="78" t="s">
        <v>107</v>
      </c>
      <c r="B62" s="51" t="s">
        <v>278</v>
      </c>
      <c r="C62" s="48"/>
      <c r="D62" s="82">
        <v>2</v>
      </c>
      <c r="E62" s="82">
        <v>4</v>
      </c>
      <c r="F62" s="82">
        <v>6</v>
      </c>
      <c r="G62" s="111">
        <v>0</v>
      </c>
      <c r="H62" s="191"/>
    </row>
    <row r="63" spans="1:8" ht="15">
      <c r="A63" s="78" t="s">
        <v>109</v>
      </c>
      <c r="B63" s="51" t="s">
        <v>279</v>
      </c>
      <c r="C63" s="48"/>
      <c r="D63" s="82">
        <v>2</v>
      </c>
      <c r="E63" s="82">
        <v>4</v>
      </c>
      <c r="F63" s="82">
        <v>7</v>
      </c>
      <c r="G63" s="111">
        <v>1061802</v>
      </c>
      <c r="H63" s="111">
        <v>147910</v>
      </c>
    </row>
    <row r="64" spans="1:8" ht="15">
      <c r="A64" s="78" t="s">
        <v>280</v>
      </c>
      <c r="B64" s="50" t="s">
        <v>281</v>
      </c>
      <c r="C64" s="48"/>
      <c r="D64" s="82">
        <v>2</v>
      </c>
      <c r="E64" s="82">
        <v>4</v>
      </c>
      <c r="F64" s="82">
        <v>8</v>
      </c>
      <c r="G64" s="111">
        <v>459168</v>
      </c>
      <c r="H64" s="191">
        <v>123101</v>
      </c>
    </row>
    <row r="65" spans="1:8" ht="15">
      <c r="A65" s="78" t="s">
        <v>282</v>
      </c>
      <c r="B65" s="50" t="s">
        <v>283</v>
      </c>
      <c r="C65" s="48"/>
      <c r="D65" s="82">
        <v>2</v>
      </c>
      <c r="E65" s="82">
        <v>4</v>
      </c>
      <c r="F65" s="82">
        <v>9</v>
      </c>
      <c r="G65" s="111">
        <v>0</v>
      </c>
      <c r="H65" s="191">
        <v>0</v>
      </c>
    </row>
    <row r="66" spans="1:8" ht="15">
      <c r="A66" s="78" t="s">
        <v>284</v>
      </c>
      <c r="B66" s="50" t="s">
        <v>285</v>
      </c>
      <c r="C66" s="48"/>
      <c r="D66" s="82">
        <v>2</v>
      </c>
      <c r="E66" s="82">
        <v>5</v>
      </c>
      <c r="F66" s="82">
        <v>0</v>
      </c>
      <c r="G66" s="111">
        <v>602634</v>
      </c>
      <c r="H66" s="191">
        <v>24809</v>
      </c>
    </row>
    <row r="67" spans="1:8" ht="15">
      <c r="A67" s="78" t="s">
        <v>111</v>
      </c>
      <c r="B67" s="49" t="s">
        <v>286</v>
      </c>
      <c r="C67" s="48"/>
      <c r="D67" s="82">
        <v>2</v>
      </c>
      <c r="E67" s="82">
        <v>5</v>
      </c>
      <c r="F67" s="82">
        <v>1</v>
      </c>
      <c r="G67" s="111">
        <v>10761747</v>
      </c>
      <c r="H67" s="191">
        <v>14146386</v>
      </c>
    </row>
    <row r="68" spans="1:8" ht="15">
      <c r="A68" s="79" t="s">
        <v>133</v>
      </c>
      <c r="B68" s="47" t="s">
        <v>287</v>
      </c>
      <c r="C68" s="48"/>
      <c r="D68" s="82">
        <v>2</v>
      </c>
      <c r="E68" s="82">
        <v>5</v>
      </c>
      <c r="F68" s="82">
        <v>2</v>
      </c>
      <c r="G68" s="117">
        <f>G17+G30</f>
        <v>187310908</v>
      </c>
      <c r="H68" s="117">
        <f>H17+H30</f>
        <v>202034718</v>
      </c>
    </row>
    <row r="69" spans="1:8" ht="15">
      <c r="A69" s="79" t="s">
        <v>158</v>
      </c>
      <c r="B69" s="47" t="s">
        <v>288</v>
      </c>
      <c r="C69" s="48"/>
      <c r="D69" s="82">
        <v>2</v>
      </c>
      <c r="E69" s="82">
        <v>5</v>
      </c>
      <c r="F69" s="82">
        <v>3</v>
      </c>
      <c r="G69" s="117">
        <v>143027999</v>
      </c>
      <c r="H69" s="117">
        <v>145059090</v>
      </c>
    </row>
    <row r="70" spans="1:8" ht="15">
      <c r="A70" s="78" t="s">
        <v>135</v>
      </c>
      <c r="B70" s="49" t="s">
        <v>289</v>
      </c>
      <c r="C70" s="48"/>
      <c r="D70" s="82">
        <v>2</v>
      </c>
      <c r="E70" s="82">
        <v>5</v>
      </c>
      <c r="F70" s="82">
        <v>4</v>
      </c>
      <c r="G70" s="111">
        <v>2118223</v>
      </c>
      <c r="H70" s="191">
        <v>1474578</v>
      </c>
    </row>
    <row r="71" spans="1:8" ht="25.5">
      <c r="A71" s="78" t="s">
        <v>81</v>
      </c>
      <c r="B71" s="49" t="s">
        <v>290</v>
      </c>
      <c r="C71" s="48"/>
      <c r="D71" s="82">
        <v>2</v>
      </c>
      <c r="E71" s="82">
        <v>5</v>
      </c>
      <c r="F71" s="82">
        <v>5</v>
      </c>
      <c r="G71" s="111">
        <v>536386</v>
      </c>
      <c r="H71" s="191">
        <v>-2924336</v>
      </c>
    </row>
    <row r="72" spans="1:8" ht="15">
      <c r="A72" s="78" t="s">
        <v>89</v>
      </c>
      <c r="B72" s="49" t="s">
        <v>291</v>
      </c>
      <c r="C72" s="48"/>
      <c r="D72" s="82">
        <v>2</v>
      </c>
      <c r="E72" s="82">
        <v>5</v>
      </c>
      <c r="F72" s="82">
        <v>6</v>
      </c>
      <c r="G72" s="111">
        <v>35469378</v>
      </c>
      <c r="H72" s="191">
        <v>31542638</v>
      </c>
    </row>
    <row r="73" spans="1:8" ht="15">
      <c r="A73" s="78" t="s">
        <v>91</v>
      </c>
      <c r="B73" s="49" t="s">
        <v>292</v>
      </c>
      <c r="C73" s="48"/>
      <c r="D73" s="82">
        <v>2</v>
      </c>
      <c r="E73" s="82">
        <v>5</v>
      </c>
      <c r="F73" s="82">
        <v>7</v>
      </c>
      <c r="G73" s="111">
        <v>5024645</v>
      </c>
      <c r="H73" s="191">
        <v>5140510</v>
      </c>
    </row>
    <row r="74" spans="1:8" ht="15">
      <c r="A74" s="78" t="s">
        <v>101</v>
      </c>
      <c r="B74" s="49" t="s">
        <v>293</v>
      </c>
      <c r="C74" s="48"/>
      <c r="D74" s="82">
        <v>2</v>
      </c>
      <c r="E74" s="82">
        <v>5</v>
      </c>
      <c r="F74" s="82">
        <v>8</v>
      </c>
      <c r="G74" s="111">
        <v>48188470</v>
      </c>
      <c r="H74" s="111">
        <v>47442143</v>
      </c>
    </row>
    <row r="75" spans="1:8" ht="15">
      <c r="A75" s="78" t="s">
        <v>149</v>
      </c>
      <c r="B75" s="50" t="s">
        <v>294</v>
      </c>
      <c r="C75" s="48"/>
      <c r="D75" s="82">
        <v>2</v>
      </c>
      <c r="E75" s="82">
        <v>5</v>
      </c>
      <c r="F75" s="82">
        <v>9</v>
      </c>
      <c r="G75" s="111">
        <v>24596780</v>
      </c>
      <c r="H75" s="191">
        <v>27132097</v>
      </c>
    </row>
    <row r="76" spans="1:8" ht="15">
      <c r="A76" s="78" t="s">
        <v>150</v>
      </c>
      <c r="B76" s="50" t="s">
        <v>295</v>
      </c>
      <c r="C76" s="48"/>
      <c r="D76" s="82">
        <v>2</v>
      </c>
      <c r="E76" s="82">
        <v>6</v>
      </c>
      <c r="F76" s="82">
        <v>0</v>
      </c>
      <c r="G76" s="111">
        <v>11078629</v>
      </c>
      <c r="H76" s="191">
        <v>9330722</v>
      </c>
    </row>
    <row r="77" spans="1:8" ht="15">
      <c r="A77" s="78" t="s">
        <v>151</v>
      </c>
      <c r="B77" s="50" t="s">
        <v>296</v>
      </c>
      <c r="C77" s="48"/>
      <c r="D77" s="82">
        <v>2</v>
      </c>
      <c r="E77" s="82">
        <v>6</v>
      </c>
      <c r="F77" s="82">
        <v>1</v>
      </c>
      <c r="G77" s="111">
        <v>12513061</v>
      </c>
      <c r="H77" s="191">
        <v>10979324</v>
      </c>
    </row>
    <row r="78" spans="1:8" ht="15">
      <c r="A78" s="78" t="s">
        <v>103</v>
      </c>
      <c r="B78" s="49" t="s">
        <v>297</v>
      </c>
      <c r="C78" s="48"/>
      <c r="D78" s="82">
        <v>2</v>
      </c>
      <c r="E78" s="82">
        <v>6</v>
      </c>
      <c r="F78" s="82">
        <v>2</v>
      </c>
      <c r="G78" s="111">
        <v>13365884</v>
      </c>
      <c r="H78" s="111">
        <v>14888825</v>
      </c>
    </row>
    <row r="79" spans="1:8" ht="15">
      <c r="A79" s="78" t="s">
        <v>185</v>
      </c>
      <c r="B79" s="50" t="s">
        <v>298</v>
      </c>
      <c r="C79" s="48"/>
      <c r="D79" s="82">
        <v>2</v>
      </c>
      <c r="E79" s="82">
        <v>6</v>
      </c>
      <c r="F79" s="82">
        <v>3</v>
      </c>
      <c r="G79" s="111">
        <v>9477843</v>
      </c>
      <c r="H79" s="191">
        <v>10685839</v>
      </c>
    </row>
    <row r="80" spans="1:8" ht="15">
      <c r="A80" s="78" t="s">
        <v>187</v>
      </c>
      <c r="B80" s="50" t="s">
        <v>299</v>
      </c>
      <c r="C80" s="48"/>
      <c r="D80" s="82">
        <v>2</v>
      </c>
      <c r="E80" s="82">
        <v>6</v>
      </c>
      <c r="F80" s="82">
        <v>4</v>
      </c>
      <c r="G80" s="111">
        <v>0</v>
      </c>
      <c r="H80" s="191"/>
    </row>
    <row r="81" spans="1:8" ht="15">
      <c r="A81" s="78" t="s">
        <v>300</v>
      </c>
      <c r="B81" s="50" t="s">
        <v>301</v>
      </c>
      <c r="C81" s="48"/>
      <c r="D81" s="82">
        <v>2</v>
      </c>
      <c r="E81" s="82">
        <v>6</v>
      </c>
      <c r="F81" s="82">
        <v>5</v>
      </c>
      <c r="G81" s="111">
        <v>1198953</v>
      </c>
      <c r="H81" s="191"/>
    </row>
    <row r="82" spans="1:8" ht="15">
      <c r="A82" s="78" t="s">
        <v>302</v>
      </c>
      <c r="B82" s="50" t="s">
        <v>88</v>
      </c>
      <c r="C82" s="48"/>
      <c r="D82" s="82">
        <v>2</v>
      </c>
      <c r="E82" s="82">
        <v>6</v>
      </c>
      <c r="F82" s="82">
        <v>6</v>
      </c>
      <c r="G82" s="111">
        <v>2689088</v>
      </c>
      <c r="H82" s="191">
        <v>4202986</v>
      </c>
    </row>
    <row r="83" spans="1:8" ht="15">
      <c r="A83" s="78" t="s">
        <v>303</v>
      </c>
      <c r="B83" s="50" t="s">
        <v>304</v>
      </c>
      <c r="C83" s="48"/>
      <c r="D83" s="82">
        <v>2</v>
      </c>
      <c r="E83" s="82">
        <v>6</v>
      </c>
      <c r="F83" s="82">
        <v>7</v>
      </c>
      <c r="G83" s="111">
        <v>0</v>
      </c>
      <c r="H83" s="191"/>
    </row>
    <row r="84" spans="1:8" ht="15">
      <c r="A84" s="78" t="s">
        <v>305</v>
      </c>
      <c r="B84" s="54" t="s">
        <v>306</v>
      </c>
      <c r="C84" s="48"/>
      <c r="D84" s="82">
        <v>2</v>
      </c>
      <c r="E84" s="82">
        <v>6</v>
      </c>
      <c r="F84" s="82">
        <v>8</v>
      </c>
      <c r="G84" s="111">
        <v>0</v>
      </c>
      <c r="H84" s="191"/>
    </row>
    <row r="85" spans="1:8" ht="15">
      <c r="A85" s="78" t="s">
        <v>105</v>
      </c>
      <c r="B85" s="49" t="s">
        <v>307</v>
      </c>
      <c r="C85" s="48"/>
      <c r="D85" s="82">
        <v>2</v>
      </c>
      <c r="E85" s="82">
        <v>6</v>
      </c>
      <c r="F85" s="82">
        <v>9</v>
      </c>
      <c r="G85" s="111">
        <v>31354121</v>
      </c>
      <c r="H85" s="191">
        <v>38710267</v>
      </c>
    </row>
    <row r="86" spans="1:8" ht="15">
      <c r="A86" s="78" t="s">
        <v>107</v>
      </c>
      <c r="B86" s="49" t="s">
        <v>308</v>
      </c>
      <c r="C86" s="48"/>
      <c r="D86" s="82">
        <v>2</v>
      </c>
      <c r="E86" s="82">
        <v>7</v>
      </c>
      <c r="F86" s="82">
        <v>0</v>
      </c>
      <c r="G86" s="111">
        <v>6970892</v>
      </c>
      <c r="H86" s="191">
        <v>8784465</v>
      </c>
    </row>
    <row r="87" spans="1:8" ht="15">
      <c r="A87" s="79" t="s">
        <v>160</v>
      </c>
      <c r="B87" s="108" t="s">
        <v>309</v>
      </c>
      <c r="C87" s="48"/>
      <c r="D87" s="82">
        <v>2</v>
      </c>
      <c r="E87" s="82">
        <v>7</v>
      </c>
      <c r="F87" s="82">
        <v>1</v>
      </c>
      <c r="G87" s="117">
        <v>32142545</v>
      </c>
      <c r="H87" s="117">
        <v>39245634</v>
      </c>
    </row>
    <row r="88" spans="1:8" ht="15">
      <c r="A88" s="78" t="s">
        <v>135</v>
      </c>
      <c r="B88" s="51" t="s">
        <v>310</v>
      </c>
      <c r="C88" s="48"/>
      <c r="D88" s="82">
        <v>2</v>
      </c>
      <c r="E88" s="82">
        <v>7</v>
      </c>
      <c r="F88" s="82">
        <v>2</v>
      </c>
      <c r="G88" s="111">
        <v>1634623</v>
      </c>
      <c r="H88" s="191">
        <v>9849764</v>
      </c>
    </row>
    <row r="89" spans="1:8" ht="15">
      <c r="A89" s="78" t="s">
        <v>69</v>
      </c>
      <c r="B89" s="50" t="s">
        <v>311</v>
      </c>
      <c r="C89" s="48"/>
      <c r="D89" s="82">
        <v>2</v>
      </c>
      <c r="E89" s="82">
        <v>7</v>
      </c>
      <c r="F89" s="82">
        <v>3</v>
      </c>
      <c r="G89" s="111">
        <v>4511</v>
      </c>
      <c r="H89" s="191">
        <v>49307</v>
      </c>
    </row>
    <row r="90" spans="1:8" ht="15">
      <c r="A90" s="78" t="s">
        <v>71</v>
      </c>
      <c r="B90" s="50" t="s">
        <v>312</v>
      </c>
      <c r="C90" s="48"/>
      <c r="D90" s="82">
        <v>2</v>
      </c>
      <c r="E90" s="82">
        <v>7</v>
      </c>
      <c r="F90" s="82">
        <v>4</v>
      </c>
      <c r="G90" s="111">
        <v>68115</v>
      </c>
      <c r="H90" s="191"/>
    </row>
    <row r="91" spans="1:8" ht="28.5" customHeight="1">
      <c r="A91" s="78" t="s">
        <v>73</v>
      </c>
      <c r="B91" s="50" t="s">
        <v>313</v>
      </c>
      <c r="C91" s="48"/>
      <c r="D91" s="82">
        <v>2</v>
      </c>
      <c r="E91" s="82">
        <v>7</v>
      </c>
      <c r="F91" s="82">
        <v>5</v>
      </c>
      <c r="G91" s="111">
        <v>0</v>
      </c>
      <c r="H91" s="191"/>
    </row>
    <row r="92" spans="1:8" ht="15">
      <c r="A92" s="78" t="s">
        <v>75</v>
      </c>
      <c r="B92" s="50" t="s">
        <v>314</v>
      </c>
      <c r="C92" s="48"/>
      <c r="D92" s="82">
        <v>2</v>
      </c>
      <c r="E92" s="82">
        <v>7</v>
      </c>
      <c r="F92" s="82">
        <v>6</v>
      </c>
      <c r="G92" s="111">
        <v>0</v>
      </c>
      <c r="H92" s="191"/>
    </row>
    <row r="93" spans="1:8" ht="25.5">
      <c r="A93" s="78" t="s">
        <v>77</v>
      </c>
      <c r="B93" s="50" t="s">
        <v>315</v>
      </c>
      <c r="C93" s="48"/>
      <c r="D93" s="82">
        <v>2</v>
      </c>
      <c r="E93" s="82">
        <v>7</v>
      </c>
      <c r="F93" s="82">
        <v>7</v>
      </c>
      <c r="G93" s="111">
        <v>0</v>
      </c>
      <c r="H93" s="191"/>
    </row>
    <row r="94" spans="1:8" ht="15">
      <c r="A94" s="80" t="s">
        <v>79</v>
      </c>
      <c r="B94" s="55" t="s">
        <v>316</v>
      </c>
      <c r="C94" s="56"/>
      <c r="D94" s="83">
        <v>2</v>
      </c>
      <c r="E94" s="83">
        <v>7</v>
      </c>
      <c r="F94" s="83">
        <v>8</v>
      </c>
      <c r="G94" s="111">
        <v>0</v>
      </c>
      <c r="H94" s="191"/>
    </row>
    <row r="95" spans="1:8" ht="15">
      <c r="A95" s="78" t="s">
        <v>240</v>
      </c>
      <c r="B95" s="50" t="s">
        <v>317</v>
      </c>
      <c r="C95" s="57"/>
      <c r="D95" s="84">
        <v>2</v>
      </c>
      <c r="E95" s="84">
        <v>7</v>
      </c>
      <c r="F95" s="84">
        <v>9</v>
      </c>
      <c r="G95" s="111">
        <v>0</v>
      </c>
      <c r="H95" s="191">
        <v>106441</v>
      </c>
    </row>
    <row r="96" spans="1:8" ht="15">
      <c r="A96" s="78" t="s">
        <v>242</v>
      </c>
      <c r="B96" s="50" t="s">
        <v>318</v>
      </c>
      <c r="C96" s="57"/>
      <c r="D96" s="84">
        <v>2</v>
      </c>
      <c r="E96" s="84">
        <v>8</v>
      </c>
      <c r="F96" s="84">
        <v>0</v>
      </c>
      <c r="G96" s="111">
        <v>1561997</v>
      </c>
      <c r="H96" s="191">
        <v>9694016</v>
      </c>
    </row>
    <row r="97" spans="1:8" ht="15">
      <c r="A97" s="78" t="s">
        <v>244</v>
      </c>
      <c r="B97" s="50" t="s">
        <v>319</v>
      </c>
      <c r="C97" s="57"/>
      <c r="D97" s="84">
        <v>2</v>
      </c>
      <c r="E97" s="84">
        <v>8</v>
      </c>
      <c r="F97" s="84">
        <v>1</v>
      </c>
      <c r="G97" s="111">
        <v>0</v>
      </c>
      <c r="H97" s="191"/>
    </row>
    <row r="98" spans="1:8" ht="15">
      <c r="A98" s="78" t="s">
        <v>246</v>
      </c>
      <c r="B98" s="50" t="s">
        <v>320</v>
      </c>
      <c r="C98" s="57"/>
      <c r="D98" s="84">
        <v>2</v>
      </c>
      <c r="E98" s="84">
        <v>8</v>
      </c>
      <c r="F98" s="84">
        <v>2</v>
      </c>
      <c r="G98" s="111">
        <v>0</v>
      </c>
      <c r="H98" s="191"/>
    </row>
    <row r="99" spans="1:8" ht="15">
      <c r="A99" s="81" t="s">
        <v>248</v>
      </c>
      <c r="B99" s="58" t="s">
        <v>321</v>
      </c>
      <c r="C99" s="59"/>
      <c r="D99" s="85">
        <v>2</v>
      </c>
      <c r="E99" s="85">
        <v>8</v>
      </c>
      <c r="F99" s="85">
        <v>3</v>
      </c>
      <c r="G99" s="111">
        <v>0</v>
      </c>
      <c r="H99" s="191"/>
    </row>
    <row r="100" spans="1:8" ht="15">
      <c r="A100" s="78" t="s">
        <v>250</v>
      </c>
      <c r="B100" s="50" t="s">
        <v>322</v>
      </c>
      <c r="C100" s="48"/>
      <c r="D100" s="82">
        <v>2</v>
      </c>
      <c r="E100" s="82">
        <v>8</v>
      </c>
      <c r="F100" s="82">
        <v>4</v>
      </c>
      <c r="G100" s="111">
        <v>0</v>
      </c>
      <c r="H100" s="191"/>
    </row>
    <row r="101" spans="1:8" ht="15">
      <c r="A101" s="78" t="s">
        <v>252</v>
      </c>
      <c r="B101" s="50" t="s">
        <v>323</v>
      </c>
      <c r="C101" s="48"/>
      <c r="D101" s="82">
        <v>2</v>
      </c>
      <c r="E101" s="82">
        <v>8</v>
      </c>
      <c r="F101" s="82">
        <v>5</v>
      </c>
      <c r="G101" s="111">
        <v>0</v>
      </c>
      <c r="H101" s="191"/>
    </row>
    <row r="102" spans="1:8" ht="15">
      <c r="A102" s="78" t="s">
        <v>254</v>
      </c>
      <c r="B102" s="52" t="s">
        <v>324</v>
      </c>
      <c r="C102" s="48"/>
      <c r="D102" s="82">
        <v>2</v>
      </c>
      <c r="E102" s="82">
        <v>8</v>
      </c>
      <c r="F102" s="82">
        <v>6</v>
      </c>
      <c r="G102" s="111">
        <v>0</v>
      </c>
      <c r="H102" s="191"/>
    </row>
    <row r="103" spans="1:8" ht="15">
      <c r="A103" s="78" t="s">
        <v>81</v>
      </c>
      <c r="B103" s="53" t="s">
        <v>325</v>
      </c>
      <c r="C103" s="48"/>
      <c r="D103" s="82">
        <v>2</v>
      </c>
      <c r="E103" s="82">
        <v>8</v>
      </c>
      <c r="F103" s="82">
        <v>7</v>
      </c>
      <c r="G103" s="111">
        <f>SUM(G104:G113)</f>
        <v>0</v>
      </c>
      <c r="H103" s="111">
        <f>SUM(H104:H113)</f>
        <v>15780072</v>
      </c>
    </row>
    <row r="104" spans="1:8" ht="15">
      <c r="A104" s="78" t="s">
        <v>83</v>
      </c>
      <c r="B104" s="52" t="s">
        <v>326</v>
      </c>
      <c r="C104" s="48"/>
      <c r="D104" s="82">
        <v>2</v>
      </c>
      <c r="E104" s="82">
        <v>8</v>
      </c>
      <c r="F104" s="82">
        <v>8</v>
      </c>
      <c r="G104" s="111">
        <v>0</v>
      </c>
      <c r="H104" s="191">
        <v>15780072</v>
      </c>
    </row>
    <row r="105" spans="1:8" ht="13.5" customHeight="1">
      <c r="A105" s="78" t="s">
        <v>84</v>
      </c>
      <c r="B105" s="52" t="s">
        <v>327</v>
      </c>
      <c r="C105" s="48"/>
      <c r="D105" s="82">
        <v>2</v>
      </c>
      <c r="E105" s="82">
        <v>8</v>
      </c>
      <c r="F105" s="82">
        <v>9</v>
      </c>
      <c r="G105" s="111">
        <v>0</v>
      </c>
      <c r="H105" s="191"/>
    </row>
    <row r="106" spans="1:8" ht="15">
      <c r="A106" s="78" t="s">
        <v>85</v>
      </c>
      <c r="B106" s="52" t="s">
        <v>328</v>
      </c>
      <c r="C106" s="48"/>
      <c r="D106" s="82">
        <v>2</v>
      </c>
      <c r="E106" s="82">
        <v>9</v>
      </c>
      <c r="F106" s="82">
        <v>0</v>
      </c>
      <c r="G106" s="111">
        <v>0</v>
      </c>
      <c r="H106" s="191"/>
    </row>
    <row r="107" spans="1:8" ht="25.5">
      <c r="A107" s="78" t="s">
        <v>87</v>
      </c>
      <c r="B107" s="52" t="s">
        <v>329</v>
      </c>
      <c r="C107" s="48"/>
      <c r="D107" s="82">
        <v>2</v>
      </c>
      <c r="E107" s="82">
        <v>9</v>
      </c>
      <c r="F107" s="82">
        <v>1</v>
      </c>
      <c r="G107" s="111">
        <v>0</v>
      </c>
      <c r="H107" s="191"/>
    </row>
    <row r="108" spans="1:8" ht="15">
      <c r="A108" s="78" t="s">
        <v>261</v>
      </c>
      <c r="B108" s="52" t="s">
        <v>330</v>
      </c>
      <c r="C108" s="48"/>
      <c r="D108" s="82">
        <v>2</v>
      </c>
      <c r="E108" s="82">
        <v>9</v>
      </c>
      <c r="F108" s="82">
        <v>2</v>
      </c>
      <c r="G108" s="111">
        <v>0</v>
      </c>
      <c r="H108" s="191"/>
    </row>
    <row r="109" spans="1:8" ht="15">
      <c r="A109" s="78" t="s">
        <v>263</v>
      </c>
      <c r="B109" s="52" t="s">
        <v>331</v>
      </c>
      <c r="C109" s="48"/>
      <c r="D109" s="82">
        <v>2</v>
      </c>
      <c r="E109" s="82">
        <v>9</v>
      </c>
      <c r="F109" s="82">
        <v>3</v>
      </c>
      <c r="G109" s="111">
        <v>0</v>
      </c>
      <c r="H109" s="191"/>
    </row>
    <row r="110" spans="1:8" ht="15">
      <c r="A110" s="78" t="s">
        <v>265</v>
      </c>
      <c r="B110" s="52" t="s">
        <v>332</v>
      </c>
      <c r="C110" s="60"/>
      <c r="D110" s="82">
        <v>2</v>
      </c>
      <c r="E110" s="82">
        <v>9</v>
      </c>
      <c r="F110" s="82">
        <v>4</v>
      </c>
      <c r="G110" s="111">
        <v>0</v>
      </c>
      <c r="H110" s="191"/>
    </row>
    <row r="111" spans="1:8" ht="14.25" customHeight="1">
      <c r="A111" s="78" t="s">
        <v>267</v>
      </c>
      <c r="B111" s="52" t="s">
        <v>333</v>
      </c>
      <c r="C111" s="48"/>
      <c r="D111" s="82">
        <v>2</v>
      </c>
      <c r="E111" s="82">
        <v>9</v>
      </c>
      <c r="F111" s="82">
        <v>5</v>
      </c>
      <c r="G111" s="111">
        <v>0</v>
      </c>
      <c r="H111" s="191"/>
    </row>
    <row r="112" spans="1:8" ht="15">
      <c r="A112" s="78" t="s">
        <v>269</v>
      </c>
      <c r="B112" s="52" t="s">
        <v>334</v>
      </c>
      <c r="C112" s="48"/>
      <c r="D112" s="82">
        <v>2</v>
      </c>
      <c r="E112" s="82">
        <v>9</v>
      </c>
      <c r="F112" s="82">
        <v>6</v>
      </c>
      <c r="G112" s="111">
        <v>0</v>
      </c>
      <c r="H112" s="191"/>
    </row>
    <row r="113" spans="1:8" ht="15">
      <c r="A113" s="78" t="s">
        <v>271</v>
      </c>
      <c r="B113" s="50" t="s">
        <v>335</v>
      </c>
      <c r="C113" s="48"/>
      <c r="D113" s="82">
        <v>2</v>
      </c>
      <c r="E113" s="82">
        <v>9</v>
      </c>
      <c r="F113" s="82">
        <v>7</v>
      </c>
      <c r="G113" s="111">
        <v>0</v>
      </c>
      <c r="H113" s="191"/>
    </row>
    <row r="114" spans="1:8" ht="15">
      <c r="A114" s="78" t="s">
        <v>89</v>
      </c>
      <c r="B114" s="51" t="s">
        <v>336</v>
      </c>
      <c r="C114" s="48"/>
      <c r="D114" s="82">
        <v>2</v>
      </c>
      <c r="E114" s="82">
        <v>9</v>
      </c>
      <c r="F114" s="82">
        <v>8</v>
      </c>
      <c r="G114" s="111">
        <v>12717133</v>
      </c>
      <c r="H114" s="191">
        <v>3891919</v>
      </c>
    </row>
    <row r="115" spans="1:8" ht="15">
      <c r="A115" s="78" t="s">
        <v>91</v>
      </c>
      <c r="B115" s="51" t="s">
        <v>337</v>
      </c>
      <c r="C115" s="48"/>
      <c r="D115" s="83">
        <v>2</v>
      </c>
      <c r="E115" s="83">
        <v>9</v>
      </c>
      <c r="F115" s="82">
        <v>9</v>
      </c>
      <c r="G115" s="111">
        <v>0</v>
      </c>
      <c r="H115" s="191"/>
    </row>
    <row r="116" spans="1:8" ht="15">
      <c r="A116" s="78" t="s">
        <v>101</v>
      </c>
      <c r="B116" s="51" t="s">
        <v>338</v>
      </c>
      <c r="C116" s="48"/>
      <c r="D116" s="83">
        <v>3</v>
      </c>
      <c r="E116" s="83">
        <v>0</v>
      </c>
      <c r="F116" s="82">
        <v>0</v>
      </c>
      <c r="G116" s="111">
        <v>0</v>
      </c>
      <c r="H116" s="191"/>
    </row>
    <row r="117" spans="1:8" ht="15">
      <c r="A117" s="78" t="s">
        <v>103</v>
      </c>
      <c r="B117" s="51" t="s">
        <v>339</v>
      </c>
      <c r="C117" s="48"/>
      <c r="D117" s="83">
        <v>3</v>
      </c>
      <c r="E117" s="83">
        <v>0</v>
      </c>
      <c r="F117" s="82">
        <v>1</v>
      </c>
      <c r="G117" s="111">
        <v>2563107</v>
      </c>
      <c r="H117" s="191">
        <v>2128989</v>
      </c>
    </row>
    <row r="118" spans="1:8" ht="15" customHeight="1">
      <c r="A118" s="78" t="s">
        <v>105</v>
      </c>
      <c r="B118" s="51" t="s">
        <v>340</v>
      </c>
      <c r="C118" s="48"/>
      <c r="D118" s="83">
        <v>3</v>
      </c>
      <c r="E118" s="83">
        <v>0</v>
      </c>
      <c r="F118" s="82">
        <v>2</v>
      </c>
      <c r="G118" s="111">
        <v>0</v>
      </c>
      <c r="H118" s="191"/>
    </row>
    <row r="119" spans="1:8" ht="15">
      <c r="A119" s="78" t="s">
        <v>107</v>
      </c>
      <c r="B119" s="51" t="s">
        <v>341</v>
      </c>
      <c r="C119" s="60"/>
      <c r="D119" s="83">
        <v>3</v>
      </c>
      <c r="E119" s="83">
        <v>0</v>
      </c>
      <c r="F119" s="82">
        <v>3</v>
      </c>
      <c r="G119" s="111">
        <v>0</v>
      </c>
      <c r="H119" s="191"/>
    </row>
    <row r="120" spans="1:8" ht="15">
      <c r="A120" s="78" t="s">
        <v>109</v>
      </c>
      <c r="B120" s="51" t="s">
        <v>342</v>
      </c>
      <c r="C120" s="48"/>
      <c r="D120" s="83">
        <v>3</v>
      </c>
      <c r="E120" s="83">
        <v>0</v>
      </c>
      <c r="F120" s="82">
        <v>4</v>
      </c>
      <c r="G120" s="111">
        <v>13528437</v>
      </c>
      <c r="H120" s="191">
        <v>4892358</v>
      </c>
    </row>
    <row r="121" spans="1:8" ht="15">
      <c r="A121" s="78" t="s">
        <v>280</v>
      </c>
      <c r="B121" s="50" t="s">
        <v>343</v>
      </c>
      <c r="C121" s="48"/>
      <c r="D121" s="83">
        <v>3</v>
      </c>
      <c r="E121" s="83">
        <v>0</v>
      </c>
      <c r="F121" s="82">
        <v>5</v>
      </c>
      <c r="G121" s="111">
        <v>956530</v>
      </c>
      <c r="H121" s="191">
        <v>1145494</v>
      </c>
    </row>
    <row r="122" spans="1:8" ht="15">
      <c r="A122" s="78" t="s">
        <v>282</v>
      </c>
      <c r="B122" s="50" t="s">
        <v>344</v>
      </c>
      <c r="C122" s="48"/>
      <c r="D122" s="83">
        <v>3</v>
      </c>
      <c r="E122" s="83">
        <v>0</v>
      </c>
      <c r="F122" s="82">
        <v>6</v>
      </c>
      <c r="G122" s="111">
        <v>12571907</v>
      </c>
      <c r="H122" s="191">
        <v>3746864</v>
      </c>
    </row>
    <row r="123" spans="1:8" ht="15">
      <c r="A123" s="78" t="s">
        <v>284</v>
      </c>
      <c r="B123" s="50" t="s">
        <v>345</v>
      </c>
      <c r="C123" s="48"/>
      <c r="D123" s="83">
        <v>3</v>
      </c>
      <c r="E123" s="83">
        <v>0</v>
      </c>
      <c r="F123" s="82">
        <v>7</v>
      </c>
      <c r="G123" s="111">
        <v>0</v>
      </c>
      <c r="H123" s="191">
        <v>0</v>
      </c>
    </row>
    <row r="124" spans="1:8" ht="15">
      <c r="A124" s="78" t="s">
        <v>111</v>
      </c>
      <c r="B124" s="49" t="s">
        <v>346</v>
      </c>
      <c r="C124" s="48"/>
      <c r="D124" s="83">
        <v>3</v>
      </c>
      <c r="E124" s="83">
        <v>0</v>
      </c>
      <c r="F124" s="82">
        <v>8</v>
      </c>
      <c r="G124" s="111">
        <v>1699245</v>
      </c>
      <c r="H124" s="191">
        <v>2702532</v>
      </c>
    </row>
    <row r="125" spans="1:8" ht="15">
      <c r="A125" s="79" t="s">
        <v>162</v>
      </c>
      <c r="B125" s="47" t="s">
        <v>347</v>
      </c>
      <c r="C125" s="48"/>
      <c r="D125" s="83">
        <v>3</v>
      </c>
      <c r="E125" s="83">
        <v>0</v>
      </c>
      <c r="F125" s="82">
        <v>9</v>
      </c>
      <c r="G125" s="117">
        <f>G69+G87</f>
        <v>175170544</v>
      </c>
      <c r="H125" s="190">
        <v>184304724</v>
      </c>
    </row>
    <row r="126" spans="1:8" ht="15">
      <c r="A126" s="79" t="s">
        <v>211</v>
      </c>
      <c r="B126" s="61" t="s">
        <v>348</v>
      </c>
      <c r="C126" s="48"/>
      <c r="D126" s="83">
        <v>3</v>
      </c>
      <c r="E126" s="83">
        <v>1</v>
      </c>
      <c r="F126" s="82">
        <v>0</v>
      </c>
      <c r="G126" s="117">
        <v>12140364</v>
      </c>
      <c r="H126" s="190">
        <v>17729994</v>
      </c>
    </row>
    <row r="127" spans="1:8" ht="15">
      <c r="A127" s="79" t="s">
        <v>212</v>
      </c>
      <c r="B127" s="61" t="s">
        <v>349</v>
      </c>
      <c r="C127" s="48"/>
      <c r="D127" s="83">
        <v>3</v>
      </c>
      <c r="E127" s="82">
        <v>1</v>
      </c>
      <c r="F127" s="82">
        <v>1</v>
      </c>
      <c r="G127" s="117">
        <v>0</v>
      </c>
      <c r="H127" s="190"/>
    </row>
    <row r="128" spans="1:8" ht="15">
      <c r="A128" s="79" t="s">
        <v>350</v>
      </c>
      <c r="B128" s="61" t="s">
        <v>351</v>
      </c>
      <c r="C128" s="48"/>
      <c r="D128" s="83">
        <v>3</v>
      </c>
      <c r="E128" s="82">
        <v>1</v>
      </c>
      <c r="F128" s="82">
        <v>2</v>
      </c>
      <c r="G128" s="117">
        <v>635250</v>
      </c>
      <c r="H128" s="117">
        <v>3864473</v>
      </c>
    </row>
    <row r="129" spans="1:8" ht="15">
      <c r="A129" s="78" t="s">
        <v>135</v>
      </c>
      <c r="B129" s="51" t="s">
        <v>352</v>
      </c>
      <c r="C129" s="48"/>
      <c r="D129" s="83">
        <v>3</v>
      </c>
      <c r="E129" s="82">
        <v>1</v>
      </c>
      <c r="F129" s="82">
        <v>3</v>
      </c>
      <c r="G129" s="111">
        <v>700033</v>
      </c>
      <c r="H129" s="191">
        <v>4057666</v>
      </c>
    </row>
    <row r="130" spans="1:8" ht="15">
      <c r="A130" s="78" t="s">
        <v>81</v>
      </c>
      <c r="B130" s="51" t="s">
        <v>353</v>
      </c>
      <c r="C130" s="48"/>
      <c r="D130" s="83">
        <v>3</v>
      </c>
      <c r="E130" s="82">
        <v>1</v>
      </c>
      <c r="F130" s="82">
        <v>4</v>
      </c>
      <c r="G130" s="111">
        <v>-64783</v>
      </c>
      <c r="H130" s="111">
        <v>-193193</v>
      </c>
    </row>
    <row r="131" spans="1:8" ht="15">
      <c r="A131" s="78" t="s">
        <v>83</v>
      </c>
      <c r="B131" s="50" t="s">
        <v>354</v>
      </c>
      <c r="C131" s="48"/>
      <c r="D131" s="82">
        <v>3</v>
      </c>
      <c r="E131" s="82">
        <v>1</v>
      </c>
      <c r="F131" s="82">
        <v>5</v>
      </c>
      <c r="G131" s="111">
        <v>0</v>
      </c>
      <c r="H131" s="191"/>
    </row>
    <row r="132" spans="1:8" ht="15">
      <c r="A132" s="78" t="s">
        <v>84</v>
      </c>
      <c r="B132" s="50" t="s">
        <v>355</v>
      </c>
      <c r="C132" s="48"/>
      <c r="D132" s="82">
        <v>3</v>
      </c>
      <c r="E132" s="82">
        <v>1</v>
      </c>
      <c r="F132" s="82">
        <v>6</v>
      </c>
      <c r="G132" s="111">
        <v>64783</v>
      </c>
      <c r="H132" s="191">
        <v>193193</v>
      </c>
    </row>
    <row r="133" spans="1:8" ht="15">
      <c r="A133" s="78" t="s">
        <v>85</v>
      </c>
      <c r="B133" s="50" t="s">
        <v>356</v>
      </c>
      <c r="C133" s="48"/>
      <c r="D133" s="83">
        <v>3</v>
      </c>
      <c r="E133" s="82">
        <v>1</v>
      </c>
      <c r="F133" s="82">
        <v>7</v>
      </c>
      <c r="G133" s="111">
        <v>0</v>
      </c>
      <c r="H133" s="191"/>
    </row>
    <row r="134" spans="1:8" ht="15">
      <c r="A134" s="78" t="s">
        <v>87</v>
      </c>
      <c r="B134" s="50" t="s">
        <v>357</v>
      </c>
      <c r="C134" s="48"/>
      <c r="D134" s="83">
        <v>3</v>
      </c>
      <c r="E134" s="82">
        <v>1</v>
      </c>
      <c r="F134" s="82">
        <v>8</v>
      </c>
      <c r="G134" s="111">
        <v>0</v>
      </c>
      <c r="H134" s="191"/>
    </row>
    <row r="135" spans="1:8" ht="15">
      <c r="A135" s="79" t="s">
        <v>358</v>
      </c>
      <c r="B135" s="61" t="s">
        <v>359</v>
      </c>
      <c r="C135" s="48"/>
      <c r="D135" s="82">
        <v>3</v>
      </c>
      <c r="E135" s="82">
        <v>1</v>
      </c>
      <c r="F135" s="82">
        <v>9</v>
      </c>
      <c r="G135" s="117">
        <v>11505114</v>
      </c>
      <c r="H135" s="190">
        <v>13865521</v>
      </c>
    </row>
    <row r="136" spans="1:8" ht="15">
      <c r="A136" s="79" t="s">
        <v>360</v>
      </c>
      <c r="B136" s="61" t="s">
        <v>361</v>
      </c>
      <c r="C136" s="48"/>
      <c r="D136" s="82">
        <v>3</v>
      </c>
      <c r="E136" s="82">
        <v>2</v>
      </c>
      <c r="F136" s="82">
        <v>0</v>
      </c>
      <c r="G136" s="117">
        <v>0</v>
      </c>
      <c r="H136" s="190">
        <v>0</v>
      </c>
    </row>
    <row r="137" spans="1:8" ht="15">
      <c r="A137" s="79" t="s">
        <v>362</v>
      </c>
      <c r="B137" s="62" t="s">
        <v>363</v>
      </c>
      <c r="C137" s="48"/>
      <c r="D137" s="82">
        <v>3</v>
      </c>
      <c r="E137" s="82">
        <v>2</v>
      </c>
      <c r="F137" s="82">
        <v>1</v>
      </c>
      <c r="G137" s="117">
        <v>0</v>
      </c>
      <c r="H137" s="190"/>
    </row>
    <row r="138" spans="1:8" ht="15">
      <c r="A138" s="79" t="s">
        <v>364</v>
      </c>
      <c r="B138" s="61" t="s">
        <v>365</v>
      </c>
      <c r="C138" s="48"/>
      <c r="D138" s="82">
        <v>3</v>
      </c>
      <c r="E138" s="82">
        <v>2</v>
      </c>
      <c r="F138" s="82">
        <v>2</v>
      </c>
      <c r="G138" s="117">
        <v>11505114</v>
      </c>
      <c r="H138" s="190">
        <v>13865521</v>
      </c>
    </row>
    <row r="139" spans="1:8" ht="15">
      <c r="A139" s="79" t="s">
        <v>366</v>
      </c>
      <c r="B139" s="45" t="s">
        <v>367</v>
      </c>
      <c r="C139" s="48"/>
      <c r="D139" s="82">
        <v>3</v>
      </c>
      <c r="E139" s="82">
        <v>2</v>
      </c>
      <c r="F139" s="82">
        <v>3</v>
      </c>
      <c r="G139" s="117">
        <f>G136+G137</f>
        <v>0</v>
      </c>
      <c r="H139" s="190">
        <v>0</v>
      </c>
    </row>
    <row r="140" spans="1:8" ht="15">
      <c r="A140" s="79"/>
      <c r="B140" s="45" t="s">
        <v>368</v>
      </c>
      <c r="C140" s="63"/>
      <c r="D140" s="207"/>
      <c r="E140" s="214"/>
      <c r="F140" s="215"/>
      <c r="G140" s="117">
        <v>0</v>
      </c>
      <c r="H140" s="190"/>
    </row>
    <row r="141" spans="1:8" ht="15">
      <c r="A141" s="79" t="s">
        <v>369</v>
      </c>
      <c r="B141" s="110" t="s">
        <v>370</v>
      </c>
      <c r="C141" s="51"/>
      <c r="D141" s="70">
        <v>3</v>
      </c>
      <c r="E141" s="70">
        <v>2</v>
      </c>
      <c r="F141" s="70">
        <v>4</v>
      </c>
      <c r="G141" s="111">
        <v>0</v>
      </c>
      <c r="H141" s="111">
        <v>0</v>
      </c>
    </row>
    <row r="142" spans="1:8" ht="15">
      <c r="A142" s="78" t="s">
        <v>135</v>
      </c>
      <c r="B142" s="53" t="s">
        <v>371</v>
      </c>
      <c r="C142" s="51"/>
      <c r="D142" s="70">
        <v>3</v>
      </c>
      <c r="E142" s="70">
        <v>2</v>
      </c>
      <c r="F142" s="70">
        <v>5</v>
      </c>
      <c r="G142" s="111">
        <v>0</v>
      </c>
      <c r="H142" s="111">
        <v>0</v>
      </c>
    </row>
    <row r="143" spans="1:8" ht="25.5">
      <c r="A143" s="78" t="s">
        <v>69</v>
      </c>
      <c r="B143" s="52" t="s">
        <v>372</v>
      </c>
      <c r="C143" s="51"/>
      <c r="D143" s="70">
        <v>3</v>
      </c>
      <c r="E143" s="70">
        <v>2</v>
      </c>
      <c r="F143" s="70">
        <v>6</v>
      </c>
      <c r="G143" s="111">
        <v>0</v>
      </c>
      <c r="H143" s="191"/>
    </row>
    <row r="144" spans="1:8" ht="15">
      <c r="A144" s="78" t="s">
        <v>71</v>
      </c>
      <c r="B144" s="52" t="s">
        <v>373</v>
      </c>
      <c r="C144" s="51"/>
      <c r="D144" s="70">
        <v>3</v>
      </c>
      <c r="E144" s="70">
        <v>2</v>
      </c>
      <c r="F144" s="70">
        <v>7</v>
      </c>
      <c r="G144" s="111">
        <v>0</v>
      </c>
      <c r="H144" s="191"/>
    </row>
    <row r="145" spans="1:8" ht="25.5">
      <c r="A145" s="78" t="s">
        <v>73</v>
      </c>
      <c r="B145" s="52" t="s">
        <v>374</v>
      </c>
      <c r="C145" s="51"/>
      <c r="D145" s="70">
        <v>3</v>
      </c>
      <c r="E145" s="70">
        <v>2</v>
      </c>
      <c r="F145" s="70">
        <v>8</v>
      </c>
      <c r="G145" s="111">
        <v>0</v>
      </c>
      <c r="H145" s="191"/>
    </row>
    <row r="146" spans="1:8" ht="15">
      <c r="A146" s="78" t="s">
        <v>75</v>
      </c>
      <c r="B146" s="52" t="s">
        <v>375</v>
      </c>
      <c r="C146" s="51"/>
      <c r="D146" s="70">
        <v>3</v>
      </c>
      <c r="E146" s="70">
        <v>2</v>
      </c>
      <c r="F146" s="70">
        <v>9</v>
      </c>
      <c r="G146" s="111">
        <v>0</v>
      </c>
      <c r="H146" s="191"/>
    </row>
    <row r="147" spans="1:8" ht="15">
      <c r="A147" s="78" t="s">
        <v>77</v>
      </c>
      <c r="B147" s="52" t="s">
        <v>376</v>
      </c>
      <c r="C147" s="51"/>
      <c r="D147" s="70">
        <v>3</v>
      </c>
      <c r="E147" s="70">
        <v>3</v>
      </c>
      <c r="F147" s="70">
        <v>0</v>
      </c>
      <c r="G147" s="111">
        <v>0</v>
      </c>
      <c r="H147" s="191"/>
    </row>
    <row r="148" spans="1:8" ht="25.5">
      <c r="A148" s="78" t="s">
        <v>81</v>
      </c>
      <c r="B148" s="53" t="s">
        <v>377</v>
      </c>
      <c r="C148" s="51"/>
      <c r="D148" s="70">
        <v>3</v>
      </c>
      <c r="E148" s="70">
        <v>3</v>
      </c>
      <c r="F148" s="70">
        <v>1</v>
      </c>
      <c r="G148" s="111">
        <v>0</v>
      </c>
      <c r="H148" s="191" t="s">
        <v>444</v>
      </c>
    </row>
    <row r="149" spans="1:8" ht="15">
      <c r="A149" s="78" t="s">
        <v>83</v>
      </c>
      <c r="B149" s="52" t="s">
        <v>378</v>
      </c>
      <c r="C149" s="51"/>
      <c r="D149" s="70">
        <v>3</v>
      </c>
      <c r="E149" s="70">
        <v>3</v>
      </c>
      <c r="F149" s="70">
        <v>2</v>
      </c>
      <c r="G149" s="111">
        <v>0</v>
      </c>
      <c r="H149" s="191"/>
    </row>
    <row r="150" spans="1:8" ht="25.5">
      <c r="A150" s="78" t="s">
        <v>84</v>
      </c>
      <c r="B150" s="52" t="s">
        <v>379</v>
      </c>
      <c r="C150" s="51"/>
      <c r="D150" s="70">
        <v>3</v>
      </c>
      <c r="E150" s="70">
        <v>3</v>
      </c>
      <c r="F150" s="70">
        <v>3</v>
      </c>
      <c r="G150" s="111">
        <v>0</v>
      </c>
      <c r="H150" s="191"/>
    </row>
    <row r="151" spans="1:8" ht="15">
      <c r="A151" s="78" t="s">
        <v>85</v>
      </c>
      <c r="B151" s="52" t="s">
        <v>380</v>
      </c>
      <c r="C151" s="51"/>
      <c r="D151" s="70">
        <v>3</v>
      </c>
      <c r="E151" s="70">
        <v>3</v>
      </c>
      <c r="F151" s="70">
        <v>4</v>
      </c>
      <c r="G151" s="111">
        <v>0</v>
      </c>
      <c r="H151" s="191"/>
    </row>
    <row r="152" spans="1:8" ht="25.5">
      <c r="A152" s="78" t="s">
        <v>87</v>
      </c>
      <c r="B152" s="52" t="s">
        <v>381</v>
      </c>
      <c r="C152" s="51"/>
      <c r="D152" s="70">
        <v>3</v>
      </c>
      <c r="E152" s="70">
        <v>3</v>
      </c>
      <c r="F152" s="70">
        <v>5</v>
      </c>
      <c r="G152" s="111">
        <v>0</v>
      </c>
      <c r="H152" s="191"/>
    </row>
    <row r="153" spans="1:8" ht="25.5">
      <c r="A153" s="78" t="s">
        <v>261</v>
      </c>
      <c r="B153" s="52" t="s">
        <v>374</v>
      </c>
      <c r="C153" s="51"/>
      <c r="D153" s="70">
        <v>3</v>
      </c>
      <c r="E153" s="70">
        <v>3</v>
      </c>
      <c r="F153" s="70">
        <v>6</v>
      </c>
      <c r="G153" s="111">
        <v>0</v>
      </c>
      <c r="H153" s="191"/>
    </row>
    <row r="154" spans="1:8" ht="15">
      <c r="A154" s="78" t="s">
        <v>263</v>
      </c>
      <c r="B154" s="52" t="s">
        <v>382</v>
      </c>
      <c r="C154" s="51"/>
      <c r="D154" s="70">
        <v>3</v>
      </c>
      <c r="E154" s="70">
        <v>3</v>
      </c>
      <c r="F154" s="70">
        <v>7</v>
      </c>
      <c r="G154" s="111">
        <v>0</v>
      </c>
      <c r="H154" s="191"/>
    </row>
    <row r="155" spans="1:8" ht="15">
      <c r="A155" s="78" t="s">
        <v>265</v>
      </c>
      <c r="B155" s="52" t="s">
        <v>376</v>
      </c>
      <c r="C155" s="51"/>
      <c r="D155" s="70">
        <v>3</v>
      </c>
      <c r="E155" s="70">
        <v>3</v>
      </c>
      <c r="F155" s="70">
        <v>8</v>
      </c>
      <c r="G155" s="111">
        <v>0</v>
      </c>
      <c r="H155" s="191"/>
    </row>
    <row r="156" spans="1:8" ht="15">
      <c r="A156" s="79" t="s">
        <v>383</v>
      </c>
      <c r="B156" s="53" t="s">
        <v>384</v>
      </c>
      <c r="C156" s="51"/>
      <c r="D156" s="70">
        <v>3</v>
      </c>
      <c r="E156" s="70">
        <v>3</v>
      </c>
      <c r="F156" s="70">
        <v>9</v>
      </c>
      <c r="G156" s="117">
        <v>11505114</v>
      </c>
      <c r="H156" s="190">
        <v>13865521</v>
      </c>
    </row>
    <row r="157" spans="1:8" ht="15">
      <c r="A157" s="78"/>
      <c r="B157" s="51" t="s">
        <v>385</v>
      </c>
      <c r="C157" s="64"/>
      <c r="D157" s="207"/>
      <c r="E157" s="214"/>
      <c r="F157" s="215"/>
      <c r="G157" s="111">
        <v>0</v>
      </c>
      <c r="H157" s="191"/>
    </row>
    <row r="158" spans="1:8" ht="15">
      <c r="A158" s="78"/>
      <c r="B158" s="50" t="s">
        <v>386</v>
      </c>
      <c r="C158" s="51"/>
      <c r="D158" s="70">
        <v>3</v>
      </c>
      <c r="E158" s="70">
        <v>4</v>
      </c>
      <c r="F158" s="70">
        <v>0</v>
      </c>
      <c r="G158" s="111">
        <v>0</v>
      </c>
      <c r="H158" s="191"/>
    </row>
    <row r="159" spans="1:8" ht="15">
      <c r="A159" s="78"/>
      <c r="B159" s="50" t="s">
        <v>387</v>
      </c>
      <c r="C159" s="51"/>
      <c r="D159" s="70">
        <v>3</v>
      </c>
      <c r="E159" s="70">
        <v>4</v>
      </c>
      <c r="F159" s="70">
        <v>1</v>
      </c>
      <c r="G159" s="111">
        <v>0</v>
      </c>
      <c r="H159" s="191"/>
    </row>
    <row r="160" spans="1:8" ht="15">
      <c r="A160" s="78"/>
      <c r="B160" s="53" t="s">
        <v>388</v>
      </c>
      <c r="C160" s="64"/>
      <c r="D160" s="207"/>
      <c r="E160" s="214"/>
      <c r="F160" s="215"/>
      <c r="G160" s="111">
        <v>0</v>
      </c>
      <c r="H160" s="191"/>
    </row>
    <row r="161" spans="1:8" ht="15">
      <c r="A161" s="78"/>
      <c r="B161" s="52" t="s">
        <v>389</v>
      </c>
      <c r="C161" s="51"/>
      <c r="D161" s="70">
        <v>3</v>
      </c>
      <c r="E161" s="70">
        <v>4</v>
      </c>
      <c r="F161" s="70">
        <v>2</v>
      </c>
      <c r="G161" s="111">
        <f>G156</f>
        <v>11505114</v>
      </c>
      <c r="H161" s="191">
        <v>13865521</v>
      </c>
    </row>
    <row r="162" spans="1:8" ht="15">
      <c r="A162" s="78"/>
      <c r="B162" s="52" t="s">
        <v>390</v>
      </c>
      <c r="C162" s="51"/>
      <c r="D162" s="70">
        <v>3</v>
      </c>
      <c r="E162" s="70">
        <v>4</v>
      </c>
      <c r="F162" s="70">
        <v>3</v>
      </c>
      <c r="G162" s="111">
        <v>0</v>
      </c>
      <c r="H162" s="191"/>
    </row>
    <row r="163" spans="1:8" ht="15">
      <c r="A163" s="78"/>
      <c r="B163" s="53" t="s">
        <v>391</v>
      </c>
      <c r="C163" s="64"/>
      <c r="D163" s="207"/>
      <c r="E163" s="214"/>
      <c r="F163" s="215"/>
      <c r="G163" s="111">
        <v>0</v>
      </c>
      <c r="H163" s="191"/>
    </row>
    <row r="164" spans="1:8" ht="15">
      <c r="A164" s="78"/>
      <c r="B164" s="52" t="s">
        <v>389</v>
      </c>
      <c r="C164" s="51"/>
      <c r="D164" s="70">
        <v>3</v>
      </c>
      <c r="E164" s="70">
        <v>4</v>
      </c>
      <c r="F164" s="70">
        <v>4</v>
      </c>
      <c r="G164" s="111">
        <f>G161</f>
        <v>11505114</v>
      </c>
      <c r="H164" s="191">
        <v>13865521</v>
      </c>
    </row>
    <row r="165" spans="1:8" ht="15">
      <c r="A165" s="78"/>
      <c r="B165" s="52" t="s">
        <v>390</v>
      </c>
      <c r="C165" s="51"/>
      <c r="D165" s="70">
        <v>3</v>
      </c>
      <c r="E165" s="70">
        <v>4</v>
      </c>
      <c r="F165" s="70">
        <v>5</v>
      </c>
      <c r="G165" s="111">
        <v>0</v>
      </c>
      <c r="H165" s="191"/>
    </row>
    <row r="166" spans="1:8">
      <c r="B166" s="36"/>
      <c r="C166" s="36"/>
    </row>
    <row r="169" spans="1:8">
      <c r="A169" s="211" t="s">
        <v>214</v>
      </c>
      <c r="B169" s="211"/>
      <c r="H169" s="126" t="s">
        <v>443</v>
      </c>
    </row>
    <row r="170" spans="1:8">
      <c r="A170" s="211" t="s">
        <v>601</v>
      </c>
      <c r="B170" s="211"/>
      <c r="G170" s="126" t="s">
        <v>215</v>
      </c>
      <c r="H170" s="31" t="s">
        <v>442</v>
      </c>
    </row>
  </sheetData>
  <mergeCells count="12">
    <mergeCell ref="A170:B170"/>
    <mergeCell ref="A11:H11"/>
    <mergeCell ref="A12:H12"/>
    <mergeCell ref="A13:H13"/>
    <mergeCell ref="D14:F14"/>
    <mergeCell ref="D15:F15"/>
    <mergeCell ref="D16:F16"/>
    <mergeCell ref="D140:F140"/>
    <mergeCell ref="D157:F157"/>
    <mergeCell ref="D160:F160"/>
    <mergeCell ref="D163:F163"/>
    <mergeCell ref="A169:B169"/>
  </mergeCells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56" workbookViewId="0">
      <selection activeCell="A68" sqref="A68"/>
    </sheetView>
  </sheetViews>
  <sheetFormatPr defaultColWidth="9.140625" defaultRowHeight="12.75"/>
  <cols>
    <col min="1" max="1" width="74.140625" style="91" customWidth="1"/>
    <col min="2" max="2" width="3.42578125" style="91" bestFit="1" customWidth="1"/>
    <col min="3" max="4" width="3.85546875" style="91" bestFit="1" customWidth="1"/>
    <col min="5" max="5" width="14.42578125" style="91" bestFit="1" customWidth="1"/>
    <col min="6" max="6" width="13.42578125" style="91" bestFit="1" customWidth="1"/>
    <col min="7" max="7" width="14.42578125" style="91" bestFit="1" customWidth="1"/>
    <col min="8" max="8" width="15" style="91" customWidth="1"/>
    <col min="9" max="9" width="14.5703125" style="91" customWidth="1"/>
    <col min="10" max="10" width="14" style="91" customWidth="1"/>
    <col min="11" max="11" width="13.42578125" style="91" customWidth="1"/>
    <col min="12" max="12" width="15.140625" style="91" customWidth="1"/>
    <col min="13" max="13" width="14" style="91" customWidth="1"/>
    <col min="14" max="14" width="12.5703125" style="91" bestFit="1" customWidth="1"/>
    <col min="15" max="16384" width="9.140625" style="91"/>
  </cols>
  <sheetData>
    <row r="1" spans="1:14" ht="13.5">
      <c r="J1" s="92"/>
      <c r="M1" s="93"/>
      <c r="N1" s="94" t="s">
        <v>1</v>
      </c>
    </row>
    <row r="2" spans="1:14" ht="13.5">
      <c r="J2" s="92"/>
      <c r="M2" s="240" t="s">
        <v>392</v>
      </c>
      <c r="N2" s="241"/>
    </row>
    <row r="3" spans="1:14">
      <c r="A3" s="93" t="s">
        <v>50</v>
      </c>
      <c r="B3" s="242" t="s">
        <v>51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>
      <c r="A4" s="93" t="s">
        <v>52</v>
      </c>
      <c r="B4" s="242" t="s">
        <v>393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</row>
    <row r="5" spans="1:14">
      <c r="A5" s="93" t="s">
        <v>53</v>
      </c>
      <c r="B5" s="242" t="s">
        <v>54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>
      <c r="A6" s="93" t="s">
        <v>55</v>
      </c>
      <c r="B6" s="239" t="s">
        <v>394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</row>
    <row r="7" spans="1:14">
      <c r="A7" s="93" t="s">
        <v>56</v>
      </c>
      <c r="B7" s="239" t="s">
        <v>394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</row>
    <row r="8" spans="1:14" ht="23.25" customHeight="1"/>
    <row r="9" spans="1:14" ht="21" customHeight="1" thickBot="1">
      <c r="A9" s="237" t="s">
        <v>395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</row>
    <row r="10" spans="1:14" ht="13.5" thickTop="1">
      <c r="A10" s="238" t="s">
        <v>606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</row>
    <row r="12" spans="1:14">
      <c r="N12" s="91" t="s">
        <v>58</v>
      </c>
    </row>
    <row r="13" spans="1:14" ht="0.75" customHeight="1"/>
    <row r="14" spans="1:14" hidden="1"/>
    <row r="15" spans="1:14" ht="26.25" customHeight="1">
      <c r="A15" s="220" t="s">
        <v>396</v>
      </c>
      <c r="B15" s="228" t="s">
        <v>62</v>
      </c>
      <c r="C15" s="229"/>
      <c r="D15" s="230"/>
      <c r="E15" s="231" t="s">
        <v>397</v>
      </c>
      <c r="F15" s="232"/>
      <c r="G15" s="232"/>
      <c r="H15" s="232"/>
      <c r="I15" s="232"/>
      <c r="J15" s="232"/>
      <c r="K15" s="232"/>
      <c r="L15" s="233"/>
      <c r="M15" s="220" t="s">
        <v>398</v>
      </c>
      <c r="N15" s="220" t="s">
        <v>399</v>
      </c>
    </row>
    <row r="16" spans="1:14" ht="108">
      <c r="A16" s="221"/>
      <c r="B16" s="234"/>
      <c r="C16" s="235"/>
      <c r="D16" s="236"/>
      <c r="E16" s="95" t="s">
        <v>400</v>
      </c>
      <c r="F16" s="95" t="s">
        <v>171</v>
      </c>
      <c r="G16" s="95" t="s">
        <v>401</v>
      </c>
      <c r="H16" s="95" t="s">
        <v>402</v>
      </c>
      <c r="I16" s="95" t="s">
        <v>403</v>
      </c>
      <c r="J16" s="95" t="s">
        <v>404</v>
      </c>
      <c r="K16" s="95" t="s">
        <v>405</v>
      </c>
      <c r="L16" s="95" t="s">
        <v>406</v>
      </c>
      <c r="M16" s="221"/>
      <c r="N16" s="221"/>
    </row>
    <row r="17" spans="1:14" ht="16.5" hidden="1" customHeight="1">
      <c r="A17" s="125" t="s">
        <v>396</v>
      </c>
      <c r="B17" s="228" t="s">
        <v>62</v>
      </c>
      <c r="C17" s="229"/>
      <c r="D17" s="230"/>
      <c r="E17" s="231" t="s">
        <v>397</v>
      </c>
      <c r="F17" s="232"/>
      <c r="G17" s="232"/>
      <c r="H17" s="232"/>
      <c r="I17" s="232"/>
      <c r="J17" s="232"/>
      <c r="K17" s="232"/>
      <c r="L17" s="233"/>
      <c r="M17" s="125" t="s">
        <v>398</v>
      </c>
      <c r="N17" s="125" t="s">
        <v>399</v>
      </c>
    </row>
    <row r="18" spans="1:14" ht="81" hidden="1" customHeight="1">
      <c r="A18" s="220" t="s">
        <v>396</v>
      </c>
      <c r="B18" s="228" t="s">
        <v>62</v>
      </c>
      <c r="C18" s="229"/>
      <c r="D18" s="230"/>
      <c r="E18" s="231" t="s">
        <v>397</v>
      </c>
      <c r="F18" s="232"/>
      <c r="G18" s="232"/>
      <c r="H18" s="232"/>
      <c r="I18" s="232"/>
      <c r="J18" s="232"/>
      <c r="K18" s="232"/>
      <c r="L18" s="233"/>
      <c r="M18" s="220" t="s">
        <v>398</v>
      </c>
      <c r="N18" s="220" t="s">
        <v>399</v>
      </c>
    </row>
    <row r="19" spans="1:14" ht="41.25" hidden="1" customHeight="1">
      <c r="A19" s="221"/>
      <c r="B19" s="234"/>
      <c r="C19" s="235"/>
      <c r="D19" s="236"/>
      <c r="E19" s="95" t="s">
        <v>400</v>
      </c>
      <c r="F19" s="95" t="s">
        <v>171</v>
      </c>
      <c r="G19" s="95" t="s">
        <v>401</v>
      </c>
      <c r="H19" s="95" t="s">
        <v>402</v>
      </c>
      <c r="I19" s="95" t="s">
        <v>403</v>
      </c>
      <c r="J19" s="95" t="s">
        <v>404</v>
      </c>
      <c r="K19" s="95" t="s">
        <v>405</v>
      </c>
      <c r="L19" s="95" t="s">
        <v>406</v>
      </c>
      <c r="M19" s="221"/>
      <c r="N19" s="221"/>
    </row>
    <row r="20" spans="1:14">
      <c r="A20" s="96">
        <v>1</v>
      </c>
      <c r="B20" s="222">
        <v>2</v>
      </c>
      <c r="C20" s="223"/>
      <c r="D20" s="224"/>
      <c r="E20" s="96">
        <v>3</v>
      </c>
      <c r="F20" s="96">
        <v>4</v>
      </c>
      <c r="G20" s="96">
        <v>5</v>
      </c>
      <c r="H20" s="96">
        <v>6</v>
      </c>
      <c r="I20" s="96">
        <v>7</v>
      </c>
      <c r="J20" s="96">
        <v>8</v>
      </c>
      <c r="K20" s="96">
        <v>9</v>
      </c>
      <c r="L20" s="96">
        <v>10</v>
      </c>
      <c r="M20" s="96">
        <v>11</v>
      </c>
      <c r="N20" s="96">
        <v>12</v>
      </c>
    </row>
    <row r="21" spans="1:14" ht="15">
      <c r="A21" s="178"/>
      <c r="B21" s="225"/>
      <c r="C21" s="226"/>
      <c r="D21" s="227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 ht="15">
      <c r="A22" s="179" t="s">
        <v>432</v>
      </c>
      <c r="B22" s="180">
        <v>9</v>
      </c>
      <c r="C22" s="180">
        <v>0</v>
      </c>
      <c r="D22" s="180">
        <v>1</v>
      </c>
      <c r="E22" s="117">
        <v>90030630</v>
      </c>
      <c r="F22" s="117">
        <v>8565582</v>
      </c>
      <c r="G22" s="117">
        <v>45821040</v>
      </c>
      <c r="H22" s="117"/>
      <c r="I22" s="117"/>
      <c r="J22" s="117"/>
      <c r="K22" s="117">
        <v>52246237</v>
      </c>
      <c r="L22" s="117">
        <v>196663489</v>
      </c>
      <c r="M22" s="111"/>
      <c r="N22" s="117">
        <f>L22+M22</f>
        <v>196663489</v>
      </c>
    </row>
    <row r="23" spans="1:14" ht="15">
      <c r="A23" s="179"/>
      <c r="B23" s="217"/>
      <c r="C23" s="218"/>
      <c r="D23" s="219"/>
      <c r="E23" s="111"/>
      <c r="F23" s="111"/>
      <c r="G23" s="111"/>
      <c r="H23" s="111"/>
      <c r="I23" s="111"/>
      <c r="J23" s="111"/>
      <c r="K23" s="111"/>
      <c r="L23" s="111"/>
      <c r="M23" s="111"/>
      <c r="N23" s="117"/>
    </row>
    <row r="24" spans="1:14" ht="15">
      <c r="A24" s="181" t="s">
        <v>407</v>
      </c>
      <c r="B24" s="180">
        <v>9</v>
      </c>
      <c r="C24" s="180">
        <v>0</v>
      </c>
      <c r="D24" s="180">
        <v>2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7"/>
    </row>
    <row r="25" spans="1:14" ht="15">
      <c r="A25" s="181" t="s">
        <v>408</v>
      </c>
      <c r="B25" s="180">
        <v>9</v>
      </c>
      <c r="C25" s="180">
        <v>0</v>
      </c>
      <c r="D25" s="180">
        <v>3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7"/>
    </row>
    <row r="26" spans="1:14" ht="15">
      <c r="A26" s="179" t="s">
        <v>433</v>
      </c>
      <c r="B26" s="180">
        <v>9</v>
      </c>
      <c r="C26" s="180">
        <v>0</v>
      </c>
      <c r="D26" s="180">
        <v>4</v>
      </c>
      <c r="E26" s="117">
        <v>90030630</v>
      </c>
      <c r="F26" s="117">
        <v>8565582</v>
      </c>
      <c r="G26" s="117">
        <v>45821040</v>
      </c>
      <c r="H26" s="117">
        <v>0</v>
      </c>
      <c r="I26" s="117">
        <v>0</v>
      </c>
      <c r="J26" s="117">
        <v>0</v>
      </c>
      <c r="K26" s="117">
        <v>52246237</v>
      </c>
      <c r="L26" s="117">
        <v>196663489</v>
      </c>
      <c r="M26" s="111"/>
      <c r="N26" s="117">
        <f>L26+M26</f>
        <v>196663489</v>
      </c>
    </row>
    <row r="27" spans="1:14" ht="15">
      <c r="A27" s="179"/>
      <c r="B27" s="217"/>
      <c r="C27" s="218"/>
      <c r="D27" s="219"/>
      <c r="E27" s="111"/>
      <c r="F27" s="111"/>
      <c r="G27" s="111"/>
      <c r="H27" s="111"/>
      <c r="I27" s="111"/>
      <c r="J27" s="111"/>
      <c r="K27" s="111"/>
      <c r="L27" s="111"/>
      <c r="M27" s="111"/>
      <c r="N27" s="117"/>
    </row>
    <row r="28" spans="1:14" ht="15">
      <c r="A28" s="181" t="s">
        <v>409</v>
      </c>
      <c r="B28" s="180">
        <v>9</v>
      </c>
      <c r="C28" s="180">
        <v>0</v>
      </c>
      <c r="D28" s="180">
        <v>5</v>
      </c>
      <c r="E28" s="111"/>
      <c r="F28" s="111"/>
      <c r="G28" s="111"/>
      <c r="H28" s="111"/>
      <c r="I28" s="111"/>
      <c r="J28" s="111"/>
      <c r="K28" s="111">
        <v>13865521</v>
      </c>
      <c r="L28" s="111">
        <v>13865521</v>
      </c>
      <c r="M28" s="111"/>
      <c r="N28" s="117">
        <f>L28+M28</f>
        <v>13865521</v>
      </c>
    </row>
    <row r="29" spans="1:14" ht="15">
      <c r="A29" s="181" t="s">
        <v>410</v>
      </c>
      <c r="B29" s="180">
        <v>9</v>
      </c>
      <c r="C29" s="180">
        <v>0</v>
      </c>
      <c r="D29" s="180">
        <v>6</v>
      </c>
      <c r="E29" s="111"/>
      <c r="F29" s="111"/>
      <c r="G29" s="111"/>
      <c r="H29" s="111"/>
      <c r="I29" s="111"/>
      <c r="J29" s="111"/>
      <c r="K29" s="111"/>
      <c r="L29" s="111"/>
      <c r="M29" s="111"/>
      <c r="N29" s="117"/>
    </row>
    <row r="30" spans="1:14" ht="15">
      <c r="A30" s="181" t="s">
        <v>411</v>
      </c>
      <c r="B30" s="180">
        <v>9</v>
      </c>
      <c r="C30" s="180">
        <v>0</v>
      </c>
      <c r="D30" s="180">
        <v>7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7">
        <v>13865521</v>
      </c>
      <c r="L30" s="117">
        <v>13865521</v>
      </c>
      <c r="M30" s="111"/>
      <c r="N30" s="117">
        <f>L30+M30</f>
        <v>13865521</v>
      </c>
    </row>
    <row r="31" spans="1:14" ht="15">
      <c r="A31" s="181"/>
      <c r="B31" s="217"/>
      <c r="C31" s="218"/>
      <c r="D31" s="219"/>
      <c r="E31" s="111"/>
      <c r="F31" s="111"/>
      <c r="G31" s="111"/>
      <c r="H31" s="111"/>
      <c r="I31" s="111"/>
      <c r="J31" s="111"/>
      <c r="K31" s="111"/>
      <c r="L31" s="111"/>
      <c r="M31" s="111"/>
      <c r="N31" s="117"/>
    </row>
    <row r="32" spans="1:14" ht="15">
      <c r="A32" s="181" t="s">
        <v>412</v>
      </c>
      <c r="B32" s="180">
        <v>9</v>
      </c>
      <c r="C32" s="180">
        <v>0</v>
      </c>
      <c r="D32" s="180">
        <v>8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7"/>
    </row>
    <row r="33" spans="1:14" ht="15">
      <c r="A33" s="181" t="s">
        <v>413</v>
      </c>
      <c r="B33" s="180">
        <v>9</v>
      </c>
      <c r="C33" s="180">
        <v>0</v>
      </c>
      <c r="D33" s="180">
        <v>9</v>
      </c>
      <c r="E33" s="111">
        <v>385805</v>
      </c>
      <c r="F33" s="111"/>
      <c r="G33" s="111"/>
      <c r="H33" s="111"/>
      <c r="I33" s="111"/>
      <c r="J33" s="111"/>
      <c r="K33" s="111">
        <v>-385805</v>
      </c>
      <c r="L33" s="111">
        <v>0</v>
      </c>
      <c r="M33" s="111"/>
      <c r="N33" s="117"/>
    </row>
    <row r="34" spans="1:14" ht="15">
      <c r="A34" s="181" t="s">
        <v>414</v>
      </c>
      <c r="B34" s="180">
        <v>9</v>
      </c>
      <c r="C34" s="180">
        <v>1</v>
      </c>
      <c r="D34" s="180">
        <v>0</v>
      </c>
      <c r="E34" s="111"/>
      <c r="F34" s="111"/>
      <c r="G34" s="111"/>
      <c r="H34" s="111"/>
      <c r="I34" s="111"/>
      <c r="J34" s="111"/>
      <c r="K34" s="111">
        <v>9037687</v>
      </c>
      <c r="L34" s="111">
        <v>9037687</v>
      </c>
      <c r="M34" s="111"/>
      <c r="N34" s="117">
        <f>L34+M34</f>
        <v>9037687</v>
      </c>
    </row>
    <row r="35" spans="1:14" ht="15">
      <c r="A35" s="181" t="s">
        <v>415</v>
      </c>
      <c r="B35" s="180">
        <v>9</v>
      </c>
      <c r="C35" s="180">
        <v>1</v>
      </c>
      <c r="D35" s="180">
        <v>1</v>
      </c>
      <c r="E35" s="111"/>
      <c r="F35" s="111"/>
      <c r="G35" s="111"/>
      <c r="H35" s="111"/>
      <c r="I35" s="111"/>
      <c r="J35" s="111"/>
      <c r="K35" s="111"/>
      <c r="L35" s="111">
        <v>0</v>
      </c>
      <c r="M35" s="111"/>
      <c r="N35" s="117"/>
    </row>
    <row r="36" spans="1:14" ht="15">
      <c r="A36" s="181" t="s">
        <v>416</v>
      </c>
      <c r="B36" s="180">
        <v>9</v>
      </c>
      <c r="C36" s="180">
        <v>1</v>
      </c>
      <c r="D36" s="180">
        <v>2</v>
      </c>
      <c r="E36" s="111"/>
      <c r="F36" s="111"/>
      <c r="G36" s="111"/>
      <c r="H36" s="111"/>
      <c r="I36" s="111"/>
      <c r="J36" s="111"/>
      <c r="K36" s="111"/>
      <c r="L36" s="111">
        <v>0</v>
      </c>
      <c r="M36" s="111"/>
      <c r="N36" s="117"/>
    </row>
    <row r="37" spans="1:14" ht="15">
      <c r="A37" s="181"/>
      <c r="B37" s="217"/>
      <c r="C37" s="218"/>
      <c r="D37" s="219"/>
      <c r="E37" s="111"/>
      <c r="F37" s="111"/>
      <c r="G37" s="111"/>
      <c r="H37" s="111"/>
      <c r="I37" s="111"/>
      <c r="J37" s="111"/>
      <c r="K37" s="111"/>
      <c r="L37" s="111">
        <v>0</v>
      </c>
      <c r="M37" s="111"/>
      <c r="N37" s="117"/>
    </row>
    <row r="38" spans="1:14" ht="14.25" customHeight="1">
      <c r="A38" s="179" t="s">
        <v>434</v>
      </c>
      <c r="B38" s="180">
        <v>9</v>
      </c>
      <c r="C38" s="180">
        <v>1</v>
      </c>
      <c r="D38" s="180">
        <v>3</v>
      </c>
      <c r="E38" s="117">
        <v>89644825</v>
      </c>
      <c r="F38" s="117">
        <v>8565582</v>
      </c>
      <c r="G38" s="117">
        <v>45821040</v>
      </c>
      <c r="H38" s="117">
        <v>0</v>
      </c>
      <c r="I38" s="117">
        <v>0</v>
      </c>
      <c r="J38" s="117">
        <v>0</v>
      </c>
      <c r="K38" s="117">
        <v>57459876</v>
      </c>
      <c r="L38" s="117">
        <v>201491323</v>
      </c>
      <c r="M38" s="111"/>
      <c r="N38" s="117">
        <f>L38+M38</f>
        <v>201491323</v>
      </c>
    </row>
    <row r="39" spans="1:14" ht="15">
      <c r="A39" s="179"/>
      <c r="B39" s="217"/>
      <c r="C39" s="218"/>
      <c r="D39" s="219"/>
      <c r="E39" s="111"/>
      <c r="F39" s="111"/>
      <c r="G39" s="111"/>
      <c r="H39" s="111"/>
      <c r="I39" s="111"/>
      <c r="J39" s="111"/>
      <c r="K39" s="111"/>
      <c r="L39" s="111"/>
      <c r="M39" s="111"/>
      <c r="N39" s="117"/>
    </row>
    <row r="40" spans="1:14" ht="15">
      <c r="A40" s="181" t="s">
        <v>417</v>
      </c>
      <c r="B40" s="180">
        <v>9</v>
      </c>
      <c r="C40" s="180">
        <v>1</v>
      </c>
      <c r="D40" s="180">
        <v>4</v>
      </c>
      <c r="E40" s="111"/>
      <c r="F40" s="111"/>
      <c r="G40" s="111"/>
      <c r="H40" s="111"/>
      <c r="I40" s="111"/>
      <c r="J40" s="111"/>
      <c r="K40" s="111"/>
      <c r="L40" s="111"/>
      <c r="M40" s="111"/>
      <c r="N40" s="117"/>
    </row>
    <row r="41" spans="1:14" ht="15">
      <c r="A41" s="181" t="s">
        <v>418</v>
      </c>
      <c r="B41" s="180">
        <v>9</v>
      </c>
      <c r="C41" s="180">
        <v>1</v>
      </c>
      <c r="D41" s="180">
        <v>5</v>
      </c>
      <c r="E41" s="111"/>
      <c r="F41" s="111"/>
      <c r="G41" s="111"/>
      <c r="H41" s="111"/>
      <c r="I41" s="111"/>
      <c r="J41" s="111"/>
      <c r="K41" s="111"/>
      <c r="L41" s="111"/>
      <c r="M41" s="111"/>
      <c r="N41" s="117"/>
    </row>
    <row r="42" spans="1:14" ht="15">
      <c r="A42" s="179" t="s">
        <v>435</v>
      </c>
      <c r="B42" s="180">
        <v>9</v>
      </c>
      <c r="C42" s="180">
        <v>1</v>
      </c>
      <c r="D42" s="180">
        <v>6</v>
      </c>
      <c r="E42" s="117">
        <v>89644825</v>
      </c>
      <c r="F42" s="117">
        <v>8565582</v>
      </c>
      <c r="G42" s="117">
        <v>45821040</v>
      </c>
      <c r="H42" s="117">
        <v>0</v>
      </c>
      <c r="I42" s="117">
        <v>0</v>
      </c>
      <c r="J42" s="117">
        <v>0</v>
      </c>
      <c r="K42" s="117">
        <v>57459876</v>
      </c>
      <c r="L42" s="117">
        <v>201491323</v>
      </c>
      <c r="M42" s="111"/>
      <c r="N42" s="117">
        <f>L42+M42</f>
        <v>201491323</v>
      </c>
    </row>
    <row r="43" spans="1:14" ht="15">
      <c r="A43" s="179"/>
      <c r="B43" s="217"/>
      <c r="C43" s="218"/>
      <c r="D43" s="219"/>
      <c r="E43" s="111"/>
      <c r="F43" s="111"/>
      <c r="G43" s="111"/>
      <c r="H43" s="111"/>
      <c r="I43" s="111"/>
      <c r="J43" s="111"/>
      <c r="K43" s="111"/>
      <c r="L43" s="111"/>
      <c r="M43" s="111"/>
      <c r="N43" s="117"/>
    </row>
    <row r="44" spans="1:14" ht="15">
      <c r="A44" s="181" t="s">
        <v>419</v>
      </c>
      <c r="B44" s="180">
        <v>9</v>
      </c>
      <c r="C44" s="180">
        <v>1</v>
      </c>
      <c r="D44" s="180">
        <v>7</v>
      </c>
      <c r="E44" s="182"/>
      <c r="F44" s="182"/>
      <c r="G44" s="182"/>
      <c r="H44" s="182"/>
      <c r="I44" s="182"/>
      <c r="J44" s="182"/>
      <c r="K44" s="183">
        <v>11505114</v>
      </c>
      <c r="L44" s="183">
        <v>11505114</v>
      </c>
      <c r="M44" s="182"/>
      <c r="N44" s="117">
        <f>L44+M44</f>
        <v>11505114</v>
      </c>
    </row>
    <row r="45" spans="1:14" ht="15">
      <c r="A45" s="181" t="s">
        <v>420</v>
      </c>
      <c r="B45" s="180">
        <v>9</v>
      </c>
      <c r="C45" s="180">
        <v>1</v>
      </c>
      <c r="D45" s="180">
        <v>8</v>
      </c>
      <c r="E45" s="182"/>
      <c r="F45" s="182"/>
      <c r="G45" s="182"/>
      <c r="H45" s="182"/>
      <c r="I45" s="182"/>
      <c r="J45" s="182"/>
      <c r="K45" s="182"/>
      <c r="L45" s="182"/>
      <c r="M45" s="182"/>
      <c r="N45" s="117"/>
    </row>
    <row r="46" spans="1:14" ht="15">
      <c r="A46" s="181" t="s">
        <v>421</v>
      </c>
      <c r="B46" s="180">
        <v>9</v>
      </c>
      <c r="C46" s="180">
        <v>1</v>
      </c>
      <c r="D46" s="180">
        <v>9</v>
      </c>
      <c r="E46" s="182">
        <v>0</v>
      </c>
      <c r="F46" s="182">
        <v>0</v>
      </c>
      <c r="G46" s="182">
        <v>0</v>
      </c>
      <c r="H46" s="182">
        <v>0</v>
      </c>
      <c r="I46" s="182">
        <v>0</v>
      </c>
      <c r="J46" s="182">
        <v>0</v>
      </c>
      <c r="K46" s="183">
        <f>+K44+K45</f>
        <v>11505114</v>
      </c>
      <c r="L46" s="183">
        <f>+L44+L45</f>
        <v>11505114</v>
      </c>
      <c r="M46" s="182"/>
      <c r="N46" s="117">
        <f>L46+M46</f>
        <v>11505114</v>
      </c>
    </row>
    <row r="47" spans="1:14" ht="15">
      <c r="A47" s="181"/>
      <c r="B47" s="217"/>
      <c r="C47" s="218"/>
      <c r="D47" s="219"/>
      <c r="E47" s="182"/>
      <c r="F47" s="182"/>
      <c r="G47" s="182"/>
      <c r="H47" s="182"/>
      <c r="I47" s="182"/>
      <c r="J47" s="182"/>
      <c r="K47" s="182"/>
      <c r="L47" s="182"/>
      <c r="M47" s="182"/>
      <c r="N47" s="117"/>
    </row>
    <row r="48" spans="1:14" ht="15">
      <c r="A48" s="181" t="s">
        <v>422</v>
      </c>
      <c r="B48" s="180">
        <v>9</v>
      </c>
      <c r="C48" s="180">
        <v>2</v>
      </c>
      <c r="D48" s="180">
        <v>0</v>
      </c>
      <c r="E48" s="182"/>
      <c r="F48" s="182"/>
      <c r="G48" s="182"/>
      <c r="H48" s="182"/>
      <c r="I48" s="182"/>
      <c r="J48" s="182"/>
      <c r="K48" s="182"/>
      <c r="L48" s="182"/>
      <c r="M48" s="182"/>
      <c r="N48" s="117"/>
    </row>
    <row r="49" spans="1:14" ht="15">
      <c r="A49" s="181" t="s">
        <v>423</v>
      </c>
      <c r="B49" s="180">
        <v>9</v>
      </c>
      <c r="C49" s="180">
        <v>2</v>
      </c>
      <c r="D49" s="180">
        <v>1</v>
      </c>
      <c r="E49" s="182">
        <v>-367873</v>
      </c>
      <c r="F49" s="182">
        <v>-274174</v>
      </c>
      <c r="G49" s="182"/>
      <c r="H49" s="182"/>
      <c r="I49" s="182"/>
      <c r="J49" s="182"/>
      <c r="K49" s="182">
        <v>642047</v>
      </c>
      <c r="L49" s="182"/>
      <c r="M49" s="182"/>
      <c r="N49" s="117"/>
    </row>
    <row r="50" spans="1:14" ht="15">
      <c r="A50" s="181" t="s">
        <v>424</v>
      </c>
      <c r="B50" s="180">
        <v>9</v>
      </c>
      <c r="C50" s="180">
        <v>2</v>
      </c>
      <c r="D50" s="180">
        <v>2</v>
      </c>
      <c r="E50" s="182"/>
      <c r="F50" s="182"/>
      <c r="G50" s="182"/>
      <c r="H50" s="182"/>
      <c r="I50" s="182"/>
      <c r="J50" s="182"/>
      <c r="K50" s="182">
        <v>0</v>
      </c>
      <c r="L50" s="182">
        <v>0</v>
      </c>
      <c r="M50" s="182"/>
      <c r="N50" s="117">
        <f>L50+M50</f>
        <v>0</v>
      </c>
    </row>
    <row r="51" spans="1:14" ht="15">
      <c r="A51" s="181" t="s">
        <v>425</v>
      </c>
      <c r="B51" s="180">
        <v>9</v>
      </c>
      <c r="C51" s="180">
        <v>2</v>
      </c>
      <c r="D51" s="180">
        <v>3</v>
      </c>
      <c r="E51" s="182"/>
      <c r="F51" s="182"/>
      <c r="G51" s="182"/>
      <c r="H51" s="182"/>
      <c r="I51" s="182"/>
      <c r="J51" s="182"/>
      <c r="K51" s="182"/>
      <c r="L51" s="182"/>
      <c r="M51" s="182"/>
      <c r="N51" s="117"/>
    </row>
    <row r="52" spans="1:14" ht="15">
      <c r="A52" s="181" t="s">
        <v>426</v>
      </c>
      <c r="B52" s="180">
        <v>9</v>
      </c>
      <c r="C52" s="180">
        <v>2</v>
      </c>
      <c r="D52" s="180">
        <v>4</v>
      </c>
      <c r="E52" s="182">
        <v>-299147</v>
      </c>
      <c r="F52" s="182"/>
      <c r="G52" s="182"/>
      <c r="H52" s="182"/>
      <c r="I52" s="182"/>
      <c r="J52" s="182"/>
      <c r="K52" s="182">
        <v>-9941456</v>
      </c>
      <c r="L52" s="182">
        <v>-9941456</v>
      </c>
      <c r="M52" s="182"/>
      <c r="N52" s="117"/>
    </row>
    <row r="53" spans="1:14" ht="15">
      <c r="A53" s="181"/>
      <c r="B53" s="217"/>
      <c r="C53" s="218"/>
      <c r="D53" s="219"/>
      <c r="E53" s="182"/>
      <c r="F53" s="182"/>
      <c r="G53" s="182"/>
      <c r="H53" s="182"/>
      <c r="I53" s="182"/>
      <c r="J53" s="182"/>
      <c r="K53" s="182"/>
      <c r="L53" s="182">
        <v>-299147</v>
      </c>
      <c r="M53" s="182"/>
      <c r="N53" s="117"/>
    </row>
    <row r="54" spans="1:14" ht="15" customHeight="1">
      <c r="A54" s="179" t="s">
        <v>613</v>
      </c>
      <c r="B54" s="180">
        <v>9</v>
      </c>
      <c r="C54" s="180">
        <v>2</v>
      </c>
      <c r="D54" s="180">
        <v>5</v>
      </c>
      <c r="E54" s="117">
        <f>E42-E49+E52</f>
        <v>89713551</v>
      </c>
      <c r="F54" s="117">
        <f>F42-F49</f>
        <v>8839756</v>
      </c>
      <c r="G54" s="117">
        <v>45821040</v>
      </c>
      <c r="H54" s="117">
        <v>0</v>
      </c>
      <c r="I54" s="117">
        <v>0</v>
      </c>
      <c r="J54" s="117">
        <v>0</v>
      </c>
      <c r="K54" s="117">
        <f>K42+K46-K49+K50+K52</f>
        <v>58381487</v>
      </c>
      <c r="L54" s="117">
        <f>L42+L46+L52+L53</f>
        <v>202755834</v>
      </c>
      <c r="M54" s="111"/>
      <c r="N54" s="117">
        <f>L54+M54</f>
        <v>202755834</v>
      </c>
    </row>
    <row r="57" spans="1:14">
      <c r="E57" s="127"/>
      <c r="F57" s="127"/>
      <c r="G57" s="127"/>
    </row>
    <row r="58" spans="1:14">
      <c r="A58" s="216" t="s">
        <v>214</v>
      </c>
      <c r="B58" s="216"/>
      <c r="E58" s="128"/>
      <c r="F58" s="128"/>
      <c r="G58" s="128"/>
      <c r="I58" s="126" t="s">
        <v>443</v>
      </c>
    </row>
    <row r="59" spans="1:14">
      <c r="A59" s="216" t="s">
        <v>601</v>
      </c>
      <c r="B59" s="216"/>
      <c r="E59" s="128"/>
      <c r="F59" s="128"/>
      <c r="G59" s="128"/>
      <c r="H59" s="129" t="s">
        <v>215</v>
      </c>
      <c r="I59" s="31" t="s">
        <v>442</v>
      </c>
    </row>
    <row r="60" spans="1:14">
      <c r="E60" s="130"/>
      <c r="F60" s="128"/>
      <c r="G60" s="128"/>
    </row>
    <row r="62" spans="1:14">
      <c r="L62" s="119"/>
    </row>
  </sheetData>
  <mergeCells count="32">
    <mergeCell ref="B7:N7"/>
    <mergeCell ref="M2:N2"/>
    <mergeCell ref="B3:N3"/>
    <mergeCell ref="B4:N4"/>
    <mergeCell ref="B5:N5"/>
    <mergeCell ref="B6:N6"/>
    <mergeCell ref="A9:N9"/>
    <mergeCell ref="A10:N10"/>
    <mergeCell ref="A15:A16"/>
    <mergeCell ref="B15:D16"/>
    <mergeCell ref="E15:L15"/>
    <mergeCell ref="M15:M16"/>
    <mergeCell ref="N15:N16"/>
    <mergeCell ref="B31:D31"/>
    <mergeCell ref="B17:D17"/>
    <mergeCell ref="E17:L17"/>
    <mergeCell ref="A18:A19"/>
    <mergeCell ref="B18:D19"/>
    <mergeCell ref="E18:L18"/>
    <mergeCell ref="N18:N19"/>
    <mergeCell ref="B20:D20"/>
    <mergeCell ref="B21:D21"/>
    <mergeCell ref="B23:D23"/>
    <mergeCell ref="B27:D27"/>
    <mergeCell ref="M18:M19"/>
    <mergeCell ref="A59:B59"/>
    <mergeCell ref="B37:D37"/>
    <mergeCell ref="B39:D39"/>
    <mergeCell ref="B43:D43"/>
    <mergeCell ref="B47:D47"/>
    <mergeCell ref="B53:D53"/>
    <mergeCell ref="A58:B58"/>
  </mergeCells>
  <printOptions horizontalCentered="1"/>
  <pageMargins left="0.19685039370078741" right="0.15748031496062992" top="0.31496062992125984" bottom="0.23622047244094491" header="0" footer="0"/>
  <pageSetup paperSize="9" scale="6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92" zoomScale="120" zoomScaleNormal="120" workbookViewId="0">
      <selection activeCell="N96" sqref="N96"/>
    </sheetView>
  </sheetViews>
  <sheetFormatPr defaultColWidth="9.140625" defaultRowHeight="12.75"/>
  <cols>
    <col min="1" max="1" width="6.5703125" style="31" customWidth="1"/>
    <col min="2" max="2" width="64.42578125" style="31" customWidth="1"/>
    <col min="3" max="3" width="9.5703125" style="31" customWidth="1"/>
    <col min="4" max="4" width="9.85546875" style="31" customWidth="1"/>
    <col min="5" max="5" width="2.85546875" style="31" customWidth="1"/>
    <col min="6" max="7" width="2.5703125" style="31" customWidth="1"/>
    <col min="8" max="8" width="18.140625" style="31" customWidth="1"/>
    <col min="9" max="9" width="16" style="31" customWidth="1"/>
    <col min="10" max="10" width="10.5703125" style="31" customWidth="1"/>
    <col min="11" max="11" width="10.7109375" style="31" bestFit="1" customWidth="1"/>
    <col min="12" max="16384" width="9.140625" style="31"/>
  </cols>
  <sheetData>
    <row r="1" spans="1:9" ht="13.5">
      <c r="A1" s="29"/>
      <c r="B1" s="30"/>
      <c r="I1" s="32" t="s">
        <v>1</v>
      </c>
    </row>
    <row r="2" spans="1:9" ht="13.5">
      <c r="A2" s="33"/>
      <c r="C2" s="34"/>
      <c r="D2" s="34"/>
      <c r="I2" s="88" t="s">
        <v>446</v>
      </c>
    </row>
    <row r="3" spans="1:9">
      <c r="A3" s="105" t="s">
        <v>217</v>
      </c>
      <c r="B3" s="97"/>
      <c r="C3" s="97"/>
      <c r="D3" s="97"/>
      <c r="E3" s="97"/>
      <c r="F3" s="97"/>
      <c r="G3" s="97"/>
      <c r="H3" s="97"/>
      <c r="I3" s="98"/>
    </row>
    <row r="4" spans="1:9">
      <c r="A4" s="105" t="s">
        <v>218</v>
      </c>
      <c r="B4" s="99"/>
      <c r="C4" s="99"/>
      <c r="D4" s="99"/>
      <c r="E4" s="99"/>
      <c r="F4" s="99"/>
      <c r="G4" s="99"/>
      <c r="H4" s="99"/>
      <c r="I4" s="101"/>
    </row>
    <row r="5" spans="1:9">
      <c r="A5" s="100" t="s">
        <v>219</v>
      </c>
      <c r="B5" s="97"/>
      <c r="C5" s="97"/>
      <c r="D5" s="97"/>
      <c r="E5" s="97"/>
      <c r="F5" s="97"/>
      <c r="G5" s="97"/>
      <c r="H5" s="97"/>
      <c r="I5" s="98"/>
    </row>
    <row r="6" spans="1:9">
      <c r="A6" s="105" t="s">
        <v>220</v>
      </c>
      <c r="B6" s="97"/>
      <c r="C6" s="97"/>
      <c r="D6" s="97"/>
      <c r="E6" s="97"/>
      <c r="F6" s="97"/>
      <c r="G6" s="97"/>
      <c r="H6" s="97"/>
      <c r="I6" s="98"/>
    </row>
    <row r="7" spans="1:9">
      <c r="A7" s="102" t="s">
        <v>221</v>
      </c>
      <c r="B7" s="103"/>
      <c r="C7" s="103"/>
      <c r="D7" s="103"/>
      <c r="E7" s="103"/>
      <c r="F7" s="103"/>
      <c r="G7" s="103"/>
      <c r="H7" s="103"/>
      <c r="I7" s="104"/>
    </row>
    <row r="8" spans="1:9" ht="18" customHeight="1">
      <c r="I8" s="126"/>
    </row>
    <row r="9" spans="1:9" hidden="1"/>
    <row r="10" spans="1:9" ht="1.5" hidden="1" customHeight="1"/>
    <row r="11" spans="1:9" ht="43.5" customHeight="1" thickBot="1">
      <c r="A11" s="202" t="s">
        <v>447</v>
      </c>
      <c r="B11" s="203"/>
      <c r="C11" s="203"/>
      <c r="D11" s="203"/>
      <c r="E11" s="203"/>
      <c r="F11" s="203"/>
      <c r="G11" s="203"/>
      <c r="H11" s="203"/>
      <c r="I11" s="204"/>
    </row>
    <row r="12" spans="1:9" ht="22.5" customHeight="1" thickTop="1">
      <c r="A12" s="205" t="s">
        <v>607</v>
      </c>
      <c r="B12" s="205"/>
      <c r="C12" s="205"/>
      <c r="D12" s="205"/>
      <c r="E12" s="205"/>
      <c r="F12" s="205"/>
      <c r="G12" s="205"/>
      <c r="H12" s="205"/>
      <c r="I12" s="205"/>
    </row>
    <row r="13" spans="1:9">
      <c r="A13" s="206" t="s">
        <v>58</v>
      </c>
      <c r="B13" s="206"/>
      <c r="C13" s="206"/>
      <c r="D13" s="206"/>
      <c r="E13" s="206"/>
      <c r="F13" s="206"/>
      <c r="G13" s="206"/>
      <c r="H13" s="206"/>
      <c r="I13" s="206"/>
    </row>
    <row r="14" spans="1:9" ht="27" customHeight="1">
      <c r="A14" s="133" t="s">
        <v>59</v>
      </c>
      <c r="B14" s="134" t="s">
        <v>60</v>
      </c>
      <c r="C14" s="134" t="s">
        <v>61</v>
      </c>
      <c r="D14" s="135" t="s">
        <v>448</v>
      </c>
      <c r="E14" s="243" t="s">
        <v>449</v>
      </c>
      <c r="F14" s="244"/>
      <c r="G14" s="245"/>
      <c r="H14" s="131" t="s">
        <v>608</v>
      </c>
      <c r="I14" s="157" t="s">
        <v>605</v>
      </c>
    </row>
    <row r="15" spans="1:9">
      <c r="A15" s="78">
        <v>1</v>
      </c>
      <c r="B15" s="136">
        <v>2</v>
      </c>
      <c r="C15" s="136">
        <v>3</v>
      </c>
      <c r="D15" s="137">
        <v>4</v>
      </c>
      <c r="E15" s="246">
        <v>5</v>
      </c>
      <c r="F15" s="247"/>
      <c r="G15" s="248"/>
      <c r="H15" s="156">
        <v>6</v>
      </c>
      <c r="I15" s="138">
        <v>7</v>
      </c>
    </row>
    <row r="16" spans="1:9" ht="15">
      <c r="A16" s="171"/>
      <c r="B16" s="172"/>
      <c r="C16" s="172"/>
      <c r="D16" s="172"/>
      <c r="E16" s="172"/>
      <c r="F16" s="173"/>
      <c r="G16" s="174"/>
      <c r="H16" s="154"/>
      <c r="I16" s="111"/>
    </row>
    <row r="17" spans="1:9" ht="15">
      <c r="A17" s="175" t="s">
        <v>135</v>
      </c>
      <c r="B17" s="168" t="s">
        <v>450</v>
      </c>
      <c r="C17" s="161"/>
      <c r="D17" s="161"/>
      <c r="E17" s="249"/>
      <c r="F17" s="249"/>
      <c r="G17" s="249"/>
      <c r="H17" s="154"/>
      <c r="I17" s="111"/>
    </row>
    <row r="18" spans="1:9" s="159" customFormat="1" ht="15">
      <c r="A18" s="176" t="s">
        <v>69</v>
      </c>
      <c r="B18" s="160" t="s">
        <v>451</v>
      </c>
      <c r="C18" s="161"/>
      <c r="D18" s="162" t="s">
        <v>452</v>
      </c>
      <c r="E18" s="162">
        <v>5</v>
      </c>
      <c r="F18" s="162">
        <v>0</v>
      </c>
      <c r="G18" s="162">
        <v>1</v>
      </c>
      <c r="H18" s="154">
        <v>12140364</v>
      </c>
      <c r="I18" s="111">
        <v>13865521</v>
      </c>
    </row>
    <row r="19" spans="1:9" ht="15">
      <c r="A19" s="176" t="s">
        <v>71</v>
      </c>
      <c r="B19" s="160" t="s">
        <v>453</v>
      </c>
      <c r="C19" s="161"/>
      <c r="D19" s="161"/>
      <c r="E19" s="250"/>
      <c r="F19" s="250"/>
      <c r="G19" s="250"/>
      <c r="H19" s="154"/>
      <c r="I19" s="111"/>
    </row>
    <row r="20" spans="1:9" s="159" customFormat="1" ht="15">
      <c r="A20" s="176" t="s">
        <v>454</v>
      </c>
      <c r="B20" s="170" t="s">
        <v>455</v>
      </c>
      <c r="C20" s="161"/>
      <c r="D20" s="163" t="s">
        <v>456</v>
      </c>
      <c r="E20" s="162">
        <v>5</v>
      </c>
      <c r="F20" s="162">
        <v>0</v>
      </c>
      <c r="G20" s="162">
        <v>2</v>
      </c>
      <c r="H20" s="154">
        <v>13365884</v>
      </c>
      <c r="I20" s="111">
        <v>14888825</v>
      </c>
    </row>
    <row r="21" spans="1:9" s="159" customFormat="1" ht="15">
      <c r="A21" s="176" t="s">
        <v>457</v>
      </c>
      <c r="B21" s="170" t="s">
        <v>458</v>
      </c>
      <c r="C21" s="161"/>
      <c r="D21" s="162" t="s">
        <v>452</v>
      </c>
      <c r="E21" s="162">
        <v>5</v>
      </c>
      <c r="F21" s="162">
        <v>0</v>
      </c>
      <c r="G21" s="162">
        <v>3</v>
      </c>
      <c r="H21" s="154">
        <v>-228404</v>
      </c>
      <c r="I21" s="111">
        <v>49307</v>
      </c>
    </row>
    <row r="22" spans="1:9" ht="15">
      <c r="A22" s="176" t="s">
        <v>459</v>
      </c>
      <c r="B22" s="170" t="s">
        <v>460</v>
      </c>
      <c r="C22" s="161"/>
      <c r="D22" s="162" t="s">
        <v>452</v>
      </c>
      <c r="E22" s="162">
        <v>5</v>
      </c>
      <c r="F22" s="162">
        <v>0</v>
      </c>
      <c r="G22" s="162">
        <v>4</v>
      </c>
      <c r="H22" s="154">
        <v>0</v>
      </c>
      <c r="I22" s="111"/>
    </row>
    <row r="23" spans="1:9" ht="15">
      <c r="A23" s="176" t="s">
        <v>461</v>
      </c>
      <c r="B23" s="170" t="s">
        <v>462</v>
      </c>
      <c r="C23" s="161"/>
      <c r="D23" s="162" t="s">
        <v>452</v>
      </c>
      <c r="E23" s="162">
        <v>5</v>
      </c>
      <c r="F23" s="162">
        <v>0</v>
      </c>
      <c r="G23" s="162">
        <v>5</v>
      </c>
      <c r="H23" s="154">
        <v>0</v>
      </c>
      <c r="I23" s="111">
        <v>106441</v>
      </c>
    </row>
    <row r="24" spans="1:9" ht="15">
      <c r="A24" s="176" t="s">
        <v>463</v>
      </c>
      <c r="B24" s="170" t="s">
        <v>464</v>
      </c>
      <c r="C24" s="161"/>
      <c r="D24" s="162" t="s">
        <v>452</v>
      </c>
      <c r="E24" s="162">
        <v>5</v>
      </c>
      <c r="F24" s="162">
        <v>0</v>
      </c>
      <c r="G24" s="162">
        <v>6</v>
      </c>
      <c r="H24" s="154">
        <v>0</v>
      </c>
      <c r="I24" s="111"/>
    </row>
    <row r="25" spans="1:9" s="159" customFormat="1" ht="15">
      <c r="A25" s="176" t="s">
        <v>465</v>
      </c>
      <c r="B25" s="170" t="s">
        <v>466</v>
      </c>
      <c r="C25" s="161"/>
      <c r="D25" s="163" t="s">
        <v>456</v>
      </c>
      <c r="E25" s="162">
        <v>5</v>
      </c>
      <c r="F25" s="162">
        <v>0</v>
      </c>
      <c r="G25" s="162">
        <v>7</v>
      </c>
      <c r="H25" s="154">
        <v>68115</v>
      </c>
      <c r="I25" s="111"/>
    </row>
    <row r="26" spans="1:9" ht="15">
      <c r="A26" s="176" t="s">
        <v>467</v>
      </c>
      <c r="B26" s="170" t="s">
        <v>468</v>
      </c>
      <c r="C26" s="161"/>
      <c r="D26" s="163" t="s">
        <v>456</v>
      </c>
      <c r="E26" s="162">
        <v>5</v>
      </c>
      <c r="F26" s="162">
        <v>0</v>
      </c>
      <c r="G26" s="162">
        <v>8</v>
      </c>
      <c r="H26" s="154">
        <v>0</v>
      </c>
      <c r="I26" s="111"/>
    </row>
    <row r="27" spans="1:9" ht="15">
      <c r="A27" s="176" t="s">
        <v>469</v>
      </c>
      <c r="B27" s="170" t="s">
        <v>470</v>
      </c>
      <c r="C27" s="161"/>
      <c r="D27" s="163" t="s">
        <v>456</v>
      </c>
      <c r="E27" s="162">
        <v>5</v>
      </c>
      <c r="F27" s="162">
        <v>0</v>
      </c>
      <c r="G27" s="162">
        <v>9</v>
      </c>
      <c r="H27" s="154">
        <v>1561997</v>
      </c>
      <c r="I27" s="111">
        <v>9694016</v>
      </c>
    </row>
    <row r="28" spans="1:9" ht="15">
      <c r="A28" s="176" t="s">
        <v>471</v>
      </c>
      <c r="B28" s="170" t="s">
        <v>472</v>
      </c>
      <c r="C28" s="161"/>
      <c r="D28" s="162" t="s">
        <v>452</v>
      </c>
      <c r="E28" s="162">
        <v>5</v>
      </c>
      <c r="F28" s="162">
        <v>1</v>
      </c>
      <c r="G28" s="162">
        <v>0</v>
      </c>
      <c r="H28" s="154">
        <v>0</v>
      </c>
      <c r="I28" s="111"/>
    </row>
    <row r="29" spans="1:9" ht="15">
      <c r="A29" s="176" t="s">
        <v>473</v>
      </c>
      <c r="B29" s="170" t="s">
        <v>474</v>
      </c>
      <c r="C29" s="161"/>
      <c r="D29" s="162" t="s">
        <v>452</v>
      </c>
      <c r="E29" s="162">
        <v>5</v>
      </c>
      <c r="F29" s="162">
        <v>1</v>
      </c>
      <c r="G29" s="162">
        <v>1</v>
      </c>
      <c r="H29" s="154">
        <v>0</v>
      </c>
      <c r="I29" s="111"/>
    </row>
    <row r="30" spans="1:9" ht="25.5">
      <c r="A30" s="176" t="s">
        <v>475</v>
      </c>
      <c r="B30" s="170" t="s">
        <v>476</v>
      </c>
      <c r="C30" s="161"/>
      <c r="D30" s="162" t="s">
        <v>452</v>
      </c>
      <c r="E30" s="162">
        <v>5</v>
      </c>
      <c r="F30" s="162">
        <v>1</v>
      </c>
      <c r="G30" s="162">
        <v>2</v>
      </c>
      <c r="H30" s="154">
        <v>183</v>
      </c>
      <c r="I30" s="111"/>
    </row>
    <row r="31" spans="1:9" ht="25.5">
      <c r="A31" s="176" t="s">
        <v>477</v>
      </c>
      <c r="B31" s="170" t="s">
        <v>478</v>
      </c>
      <c r="C31" s="161"/>
      <c r="D31" s="162" t="s">
        <v>452</v>
      </c>
      <c r="E31" s="162">
        <v>5</v>
      </c>
      <c r="F31" s="162">
        <v>1</v>
      </c>
      <c r="G31" s="162">
        <v>3</v>
      </c>
      <c r="H31" s="154">
        <v>0</v>
      </c>
      <c r="I31" s="111"/>
    </row>
    <row r="32" spans="1:9" ht="25.5">
      <c r="A32" s="176" t="s">
        <v>479</v>
      </c>
      <c r="B32" s="170" t="s">
        <v>480</v>
      </c>
      <c r="C32" s="161"/>
      <c r="D32" s="162" t="s">
        <v>452</v>
      </c>
      <c r="E32" s="162">
        <v>5</v>
      </c>
      <c r="F32" s="162">
        <v>1</v>
      </c>
      <c r="G32" s="162">
        <v>4</v>
      </c>
      <c r="H32" s="154">
        <v>0</v>
      </c>
      <c r="I32" s="111"/>
    </row>
    <row r="33" spans="1:9" ht="25.5">
      <c r="A33" s="176" t="s">
        <v>481</v>
      </c>
      <c r="B33" s="170" t="s">
        <v>482</v>
      </c>
      <c r="C33" s="161"/>
      <c r="D33" s="162" t="s">
        <v>452</v>
      </c>
      <c r="E33" s="162">
        <v>5</v>
      </c>
      <c r="F33" s="162">
        <v>1</v>
      </c>
      <c r="G33" s="162">
        <v>5</v>
      </c>
      <c r="H33" s="154">
        <v>-3687566</v>
      </c>
      <c r="I33" s="111"/>
    </row>
    <row r="34" spans="1:9" ht="15">
      <c r="A34" s="176" t="s">
        <v>483</v>
      </c>
      <c r="B34" s="170" t="s">
        <v>484</v>
      </c>
      <c r="C34" s="161"/>
      <c r="D34" s="162" t="s">
        <v>452</v>
      </c>
      <c r="E34" s="162">
        <v>5</v>
      </c>
      <c r="F34" s="162">
        <v>1</v>
      </c>
      <c r="G34" s="162">
        <v>6</v>
      </c>
      <c r="H34" s="154">
        <v>0</v>
      </c>
      <c r="I34" s="111"/>
    </row>
    <row r="35" spans="1:9" ht="25.5">
      <c r="A35" s="176" t="s">
        <v>485</v>
      </c>
      <c r="B35" s="170" t="s">
        <v>486</v>
      </c>
      <c r="C35" s="161"/>
      <c r="D35" s="162" t="s">
        <v>452</v>
      </c>
      <c r="E35" s="162">
        <v>5</v>
      </c>
      <c r="F35" s="162">
        <v>1</v>
      </c>
      <c r="G35" s="162">
        <v>7</v>
      </c>
      <c r="H35" s="154">
        <v>-740544</v>
      </c>
      <c r="I35" s="111"/>
    </row>
    <row r="36" spans="1:9" ht="15">
      <c r="A36" s="176" t="s">
        <v>487</v>
      </c>
      <c r="B36" s="170" t="s">
        <v>488</v>
      </c>
      <c r="C36" s="161"/>
      <c r="D36" s="162" t="s">
        <v>452</v>
      </c>
      <c r="E36" s="162">
        <v>5</v>
      </c>
      <c r="F36" s="162">
        <v>1</v>
      </c>
      <c r="G36" s="162">
        <v>8</v>
      </c>
      <c r="H36" s="154">
        <v>2529351</v>
      </c>
      <c r="I36" s="111">
        <v>1325528</v>
      </c>
    </row>
    <row r="37" spans="1:9" ht="15">
      <c r="A37" s="140" t="s">
        <v>489</v>
      </c>
      <c r="B37" s="144" t="s">
        <v>490</v>
      </c>
      <c r="C37" s="139"/>
      <c r="D37" s="142" t="s">
        <v>491</v>
      </c>
      <c r="E37" s="142">
        <v>5</v>
      </c>
      <c r="F37" s="142">
        <v>1</v>
      </c>
      <c r="G37" s="142">
        <v>9</v>
      </c>
      <c r="H37" s="154">
        <v>0</v>
      </c>
      <c r="I37" s="111"/>
    </row>
    <row r="38" spans="1:9" ht="15">
      <c r="A38" s="140" t="s">
        <v>492</v>
      </c>
      <c r="B38" s="170" t="s">
        <v>493</v>
      </c>
      <c r="C38" s="161"/>
      <c r="D38" s="162" t="s">
        <v>452</v>
      </c>
      <c r="E38" s="162">
        <v>5</v>
      </c>
      <c r="F38" s="162">
        <v>2</v>
      </c>
      <c r="G38" s="162">
        <v>0</v>
      </c>
      <c r="H38" s="154">
        <v>0</v>
      </c>
      <c r="I38" s="111"/>
    </row>
    <row r="39" spans="1:9" ht="15">
      <c r="A39" s="140" t="s">
        <v>494</v>
      </c>
      <c r="B39" s="170" t="s">
        <v>495</v>
      </c>
      <c r="C39" s="161"/>
      <c r="D39" s="162" t="s">
        <v>452</v>
      </c>
      <c r="E39" s="162">
        <v>5</v>
      </c>
      <c r="F39" s="162">
        <v>2</v>
      </c>
      <c r="G39" s="162">
        <v>1</v>
      </c>
      <c r="H39" s="154">
        <v>0</v>
      </c>
      <c r="I39" s="111"/>
    </row>
    <row r="40" spans="1:9" ht="15">
      <c r="A40" s="140" t="s">
        <v>496</v>
      </c>
      <c r="B40" s="170" t="s">
        <v>341</v>
      </c>
      <c r="C40" s="161"/>
      <c r="D40" s="163" t="s">
        <v>456</v>
      </c>
      <c r="E40" s="162">
        <v>5</v>
      </c>
      <c r="F40" s="162">
        <v>2</v>
      </c>
      <c r="G40" s="162">
        <v>2</v>
      </c>
      <c r="H40" s="154">
        <v>0</v>
      </c>
      <c r="I40" s="111"/>
    </row>
    <row r="41" spans="1:9" s="159" customFormat="1" ht="15">
      <c r="A41" s="158" t="s">
        <v>497</v>
      </c>
      <c r="B41" s="170" t="s">
        <v>498</v>
      </c>
      <c r="C41" s="161"/>
      <c r="D41" s="162" t="s">
        <v>491</v>
      </c>
      <c r="E41" s="162">
        <v>5</v>
      </c>
      <c r="F41" s="162">
        <v>2</v>
      </c>
      <c r="G41" s="162">
        <v>3</v>
      </c>
      <c r="H41" s="154">
        <v>-94584</v>
      </c>
      <c r="I41" s="111">
        <v>-74047</v>
      </c>
    </row>
    <row r="42" spans="1:9" ht="15">
      <c r="A42" s="140" t="s">
        <v>499</v>
      </c>
      <c r="B42" s="170" t="s">
        <v>500</v>
      </c>
      <c r="C42" s="161"/>
      <c r="D42" s="162" t="s">
        <v>491</v>
      </c>
      <c r="E42" s="162">
        <v>5</v>
      </c>
      <c r="F42" s="162">
        <v>2</v>
      </c>
      <c r="G42" s="162">
        <v>4</v>
      </c>
      <c r="H42" s="154">
        <v>-165262</v>
      </c>
      <c r="I42" s="111">
        <v>-123101</v>
      </c>
    </row>
    <row r="43" spans="1:9" ht="15">
      <c r="A43" s="140" t="s">
        <v>501</v>
      </c>
      <c r="B43" s="170" t="s">
        <v>502</v>
      </c>
      <c r="C43" s="161"/>
      <c r="D43" s="163" t="s">
        <v>456</v>
      </c>
      <c r="E43" s="162">
        <v>5</v>
      </c>
      <c r="F43" s="162">
        <v>2</v>
      </c>
      <c r="G43" s="162">
        <v>5</v>
      </c>
      <c r="H43" s="154">
        <v>952041</v>
      </c>
      <c r="I43" s="111">
        <v>4892358</v>
      </c>
    </row>
    <row r="44" spans="1:9" ht="15">
      <c r="A44" s="140" t="s">
        <v>73</v>
      </c>
      <c r="B44" s="160" t="s">
        <v>503</v>
      </c>
      <c r="C44" s="161"/>
      <c r="D44" s="161"/>
      <c r="E44" s="250"/>
      <c r="F44" s="250"/>
      <c r="G44" s="250"/>
      <c r="H44" s="154">
        <v>0</v>
      </c>
      <c r="I44" s="111"/>
    </row>
    <row r="45" spans="1:9" ht="15">
      <c r="A45" s="140" t="s">
        <v>504</v>
      </c>
      <c r="B45" s="170" t="s">
        <v>505</v>
      </c>
      <c r="C45" s="161"/>
      <c r="D45" s="162" t="s">
        <v>452</v>
      </c>
      <c r="E45" s="162">
        <v>5</v>
      </c>
      <c r="F45" s="162">
        <v>2</v>
      </c>
      <c r="G45" s="162">
        <v>6</v>
      </c>
      <c r="H45" s="154">
        <v>-6928871</v>
      </c>
      <c r="I45" s="111">
        <v>-3920609</v>
      </c>
    </row>
    <row r="46" spans="1:9" ht="15">
      <c r="A46" s="140" t="s">
        <v>506</v>
      </c>
      <c r="B46" s="170" t="s">
        <v>507</v>
      </c>
      <c r="C46" s="161"/>
      <c r="D46" s="162" t="s">
        <v>452</v>
      </c>
      <c r="E46" s="162">
        <v>5</v>
      </c>
      <c r="F46" s="162">
        <v>2</v>
      </c>
      <c r="G46" s="162">
        <v>7</v>
      </c>
      <c r="H46" s="154">
        <v>10695117</v>
      </c>
      <c r="I46" s="111">
        <v>473174</v>
      </c>
    </row>
    <row r="47" spans="1:9" ht="15">
      <c r="A47" s="140" t="s">
        <v>508</v>
      </c>
      <c r="B47" s="170" t="s">
        <v>509</v>
      </c>
      <c r="C47" s="161"/>
      <c r="D47" s="162" t="s">
        <v>452</v>
      </c>
      <c r="E47" s="162">
        <v>5</v>
      </c>
      <c r="F47" s="162">
        <v>2</v>
      </c>
      <c r="G47" s="162">
        <v>8</v>
      </c>
      <c r="H47" s="154">
        <v>2339646</v>
      </c>
      <c r="I47" s="111">
        <v>-60377</v>
      </c>
    </row>
    <row r="48" spans="1:9" ht="15">
      <c r="A48" s="140" t="s">
        <v>510</v>
      </c>
      <c r="B48" s="170" t="s">
        <v>511</v>
      </c>
      <c r="C48" s="161"/>
      <c r="D48" s="162" t="s">
        <v>452</v>
      </c>
      <c r="E48" s="162">
        <v>5</v>
      </c>
      <c r="F48" s="162">
        <v>2</v>
      </c>
      <c r="G48" s="162">
        <v>9</v>
      </c>
      <c r="H48" s="154">
        <v>0</v>
      </c>
      <c r="I48" s="111"/>
    </row>
    <row r="49" spans="1:11" ht="15">
      <c r="A49" s="140" t="s">
        <v>512</v>
      </c>
      <c r="B49" s="170" t="s">
        <v>513</v>
      </c>
      <c r="C49" s="161"/>
      <c r="D49" s="162" t="s">
        <v>452</v>
      </c>
      <c r="E49" s="162">
        <v>5</v>
      </c>
      <c r="F49" s="162">
        <v>3</v>
      </c>
      <c r="G49" s="162">
        <v>0</v>
      </c>
      <c r="H49" s="154">
        <v>1210171</v>
      </c>
      <c r="I49" s="111">
        <v>6546906</v>
      </c>
    </row>
    <row r="50" spans="1:11" ht="15">
      <c r="A50" s="140" t="s">
        <v>514</v>
      </c>
      <c r="B50" s="170" t="s">
        <v>515</v>
      </c>
      <c r="C50" s="161"/>
      <c r="D50" s="162" t="s">
        <v>452</v>
      </c>
      <c r="E50" s="162">
        <v>5</v>
      </c>
      <c r="F50" s="162">
        <v>3</v>
      </c>
      <c r="G50" s="162">
        <v>1</v>
      </c>
      <c r="H50" s="154">
        <v>2604579</v>
      </c>
      <c r="I50" s="111">
        <v>-5617888</v>
      </c>
    </row>
    <row r="51" spans="1:11" ht="15">
      <c r="A51" s="140" t="s">
        <v>516</v>
      </c>
      <c r="B51" s="170" t="s">
        <v>517</v>
      </c>
      <c r="C51" s="161"/>
      <c r="D51" s="162" t="s">
        <v>452</v>
      </c>
      <c r="E51" s="162">
        <v>5</v>
      </c>
      <c r="F51" s="162">
        <v>3</v>
      </c>
      <c r="G51" s="162">
        <v>2</v>
      </c>
      <c r="H51" s="154">
        <v>0</v>
      </c>
      <c r="I51" s="111"/>
    </row>
    <row r="52" spans="1:11" ht="15">
      <c r="A52" s="140" t="s">
        <v>75</v>
      </c>
      <c r="B52" s="160" t="s">
        <v>518</v>
      </c>
      <c r="C52" s="161"/>
      <c r="D52" s="162" t="s">
        <v>491</v>
      </c>
      <c r="E52" s="162">
        <v>5</v>
      </c>
      <c r="F52" s="162">
        <v>3</v>
      </c>
      <c r="G52" s="162">
        <v>3</v>
      </c>
      <c r="H52" s="154">
        <v>-5964637</v>
      </c>
      <c r="I52" s="111">
        <v>-2336052</v>
      </c>
    </row>
    <row r="53" spans="1:11" ht="27">
      <c r="A53" s="133" t="s">
        <v>66</v>
      </c>
      <c r="B53" s="166" t="s">
        <v>519</v>
      </c>
      <c r="C53" s="161"/>
      <c r="D53" s="162" t="s">
        <v>452</v>
      </c>
      <c r="E53" s="162">
        <v>5</v>
      </c>
      <c r="F53" s="162">
        <v>3</v>
      </c>
      <c r="G53" s="162">
        <v>4</v>
      </c>
      <c r="H53" s="155">
        <f>SUM(H18:H52)</f>
        <v>29657580</v>
      </c>
      <c r="I53" s="117">
        <f>SUM(I18:I52)</f>
        <v>39710002</v>
      </c>
    </row>
    <row r="54" spans="1:11" ht="15">
      <c r="A54" s="133" t="s">
        <v>81</v>
      </c>
      <c r="B54" s="168" t="s">
        <v>520</v>
      </c>
      <c r="C54" s="161"/>
      <c r="D54" s="161"/>
      <c r="E54" s="251"/>
      <c r="F54" s="252"/>
      <c r="G54" s="253"/>
      <c r="H54" s="154"/>
      <c r="I54" s="111"/>
    </row>
    <row r="55" spans="1:11" ht="15">
      <c r="A55" s="140" t="s">
        <v>83</v>
      </c>
      <c r="B55" s="160" t="s">
        <v>521</v>
      </c>
      <c r="C55" s="161"/>
      <c r="D55" s="162" t="s">
        <v>491</v>
      </c>
      <c r="E55" s="162">
        <v>5</v>
      </c>
      <c r="F55" s="162">
        <v>3</v>
      </c>
      <c r="G55" s="162">
        <v>5</v>
      </c>
      <c r="H55" s="154">
        <v>-14182707</v>
      </c>
      <c r="I55" s="111">
        <v>-4167454</v>
      </c>
      <c r="K55" s="118"/>
    </row>
    <row r="56" spans="1:11" ht="15">
      <c r="A56" s="158" t="s">
        <v>84</v>
      </c>
      <c r="B56" s="160" t="s">
        <v>522</v>
      </c>
      <c r="C56" s="161"/>
      <c r="D56" s="163" t="s">
        <v>456</v>
      </c>
      <c r="E56" s="162">
        <v>5</v>
      </c>
      <c r="F56" s="162">
        <v>3</v>
      </c>
      <c r="G56" s="162">
        <v>6</v>
      </c>
      <c r="H56" s="154">
        <v>244691</v>
      </c>
      <c r="I56" s="111"/>
    </row>
    <row r="57" spans="1:11" ht="15">
      <c r="A57" s="158" t="s">
        <v>85</v>
      </c>
      <c r="B57" s="160" t="s">
        <v>523</v>
      </c>
      <c r="C57" s="161"/>
      <c r="D57" s="162" t="s">
        <v>491</v>
      </c>
      <c r="E57" s="162">
        <v>5</v>
      </c>
      <c r="F57" s="162">
        <v>3</v>
      </c>
      <c r="G57" s="162">
        <v>7</v>
      </c>
      <c r="H57" s="154">
        <v>-126597</v>
      </c>
      <c r="I57" s="111">
        <v>-2507931</v>
      </c>
    </row>
    <row r="58" spans="1:11" ht="15">
      <c r="A58" s="140" t="s">
        <v>87</v>
      </c>
      <c r="B58" s="160" t="s">
        <v>524</v>
      </c>
      <c r="C58" s="161"/>
      <c r="D58" s="163" t="s">
        <v>456</v>
      </c>
      <c r="E58" s="162">
        <v>5</v>
      </c>
      <c r="F58" s="162">
        <v>3</v>
      </c>
      <c r="G58" s="162">
        <v>8</v>
      </c>
      <c r="H58" s="154">
        <v>0</v>
      </c>
      <c r="I58" s="111"/>
    </row>
    <row r="59" spans="1:11" s="159" customFormat="1" ht="15">
      <c r="A59" s="158" t="s">
        <v>261</v>
      </c>
      <c r="B59" s="160" t="s">
        <v>525</v>
      </c>
      <c r="C59" s="161"/>
      <c r="D59" s="162" t="s">
        <v>491</v>
      </c>
      <c r="E59" s="162">
        <v>5</v>
      </c>
      <c r="F59" s="162">
        <v>3</v>
      </c>
      <c r="G59" s="162">
        <v>9</v>
      </c>
      <c r="H59" s="154">
        <v>-1817475</v>
      </c>
      <c r="I59" s="111">
        <v>-3686569</v>
      </c>
    </row>
    <row r="60" spans="1:11" ht="15">
      <c r="A60" s="140" t="s">
        <v>263</v>
      </c>
      <c r="B60" s="160" t="s">
        <v>526</v>
      </c>
      <c r="C60" s="161"/>
      <c r="D60" s="163" t="s">
        <v>456</v>
      </c>
      <c r="E60" s="162">
        <v>5</v>
      </c>
      <c r="F60" s="162">
        <v>4</v>
      </c>
      <c r="G60" s="162">
        <v>0</v>
      </c>
      <c r="H60" s="154">
        <v>0</v>
      </c>
      <c r="I60" s="111"/>
    </row>
    <row r="61" spans="1:11" ht="15">
      <c r="A61" s="140" t="s">
        <v>265</v>
      </c>
      <c r="B61" s="160" t="s">
        <v>527</v>
      </c>
      <c r="C61" s="161"/>
      <c r="D61" s="162" t="s">
        <v>491</v>
      </c>
      <c r="E61" s="162">
        <v>5</v>
      </c>
      <c r="F61" s="162">
        <v>4</v>
      </c>
      <c r="G61" s="162">
        <v>1</v>
      </c>
      <c r="H61" s="154">
        <v>0</v>
      </c>
      <c r="I61" s="111"/>
    </row>
    <row r="62" spans="1:11" ht="15">
      <c r="A62" s="140" t="s">
        <v>267</v>
      </c>
      <c r="B62" s="141" t="s">
        <v>528</v>
      </c>
      <c r="C62" s="139"/>
      <c r="D62" s="147" t="s">
        <v>456</v>
      </c>
      <c r="E62" s="145">
        <v>5</v>
      </c>
      <c r="F62" s="145">
        <v>4</v>
      </c>
      <c r="G62" s="145">
        <v>2</v>
      </c>
      <c r="H62" s="154">
        <v>0</v>
      </c>
      <c r="I62" s="111"/>
    </row>
    <row r="63" spans="1:11" ht="15">
      <c r="A63" s="140" t="s">
        <v>269</v>
      </c>
      <c r="B63" s="141" t="s">
        <v>529</v>
      </c>
      <c r="C63" s="139"/>
      <c r="D63" s="147" t="s">
        <v>456</v>
      </c>
      <c r="E63" s="145">
        <v>5</v>
      </c>
      <c r="F63" s="145">
        <v>4</v>
      </c>
      <c r="G63" s="145">
        <v>3</v>
      </c>
      <c r="H63" s="154">
        <v>0</v>
      </c>
      <c r="I63" s="111"/>
    </row>
    <row r="64" spans="1:11" ht="15">
      <c r="A64" s="140" t="s">
        <v>530</v>
      </c>
      <c r="B64" s="141" t="s">
        <v>531</v>
      </c>
      <c r="C64" s="139"/>
      <c r="D64" s="145" t="s">
        <v>491</v>
      </c>
      <c r="E64" s="145">
        <v>5</v>
      </c>
      <c r="F64" s="145">
        <v>4</v>
      </c>
      <c r="G64" s="145">
        <v>4</v>
      </c>
      <c r="H64" s="154">
        <v>0</v>
      </c>
      <c r="I64" s="111"/>
    </row>
    <row r="65" spans="1:9" ht="15">
      <c r="A65" s="140" t="s">
        <v>532</v>
      </c>
      <c r="B65" s="141" t="s">
        <v>533</v>
      </c>
      <c r="C65" s="139"/>
      <c r="D65" s="143" t="s">
        <v>456</v>
      </c>
      <c r="E65" s="142">
        <v>5</v>
      </c>
      <c r="F65" s="142">
        <v>4</v>
      </c>
      <c r="G65" s="142">
        <v>5</v>
      </c>
      <c r="H65" s="154">
        <v>0</v>
      </c>
      <c r="I65" s="111"/>
    </row>
    <row r="66" spans="1:9" ht="15">
      <c r="A66" s="140" t="s">
        <v>534</v>
      </c>
      <c r="B66" s="141" t="s">
        <v>535</v>
      </c>
      <c r="C66" s="139"/>
      <c r="D66" s="162" t="s">
        <v>491</v>
      </c>
      <c r="E66" s="162">
        <v>5</v>
      </c>
      <c r="F66" s="162">
        <v>4</v>
      </c>
      <c r="G66" s="162">
        <v>6</v>
      </c>
      <c r="H66" s="154">
        <v>0</v>
      </c>
      <c r="I66" s="111"/>
    </row>
    <row r="67" spans="1:9" ht="15">
      <c r="A67" s="140" t="s">
        <v>536</v>
      </c>
      <c r="B67" s="141" t="s">
        <v>537</v>
      </c>
      <c r="C67" s="139"/>
      <c r="D67" s="163" t="s">
        <v>456</v>
      </c>
      <c r="E67" s="162">
        <v>5</v>
      </c>
      <c r="F67" s="162">
        <v>4</v>
      </c>
      <c r="G67" s="162">
        <v>7</v>
      </c>
      <c r="H67" s="154">
        <v>0</v>
      </c>
      <c r="I67" s="111"/>
    </row>
    <row r="68" spans="1:9" ht="15">
      <c r="A68" s="140" t="s">
        <v>538</v>
      </c>
      <c r="B68" s="141" t="s">
        <v>539</v>
      </c>
      <c r="C68" s="139"/>
      <c r="D68" s="162" t="s">
        <v>491</v>
      </c>
      <c r="E68" s="162">
        <v>5</v>
      </c>
      <c r="F68" s="162">
        <v>4</v>
      </c>
      <c r="G68" s="162">
        <v>8</v>
      </c>
      <c r="H68" s="154">
        <v>-2000000</v>
      </c>
      <c r="I68" s="111">
        <v>-444429</v>
      </c>
    </row>
    <row r="69" spans="1:9" ht="15">
      <c r="A69" s="140" t="s">
        <v>540</v>
      </c>
      <c r="B69" s="141" t="s">
        <v>541</v>
      </c>
      <c r="C69" s="139"/>
      <c r="D69" s="163" t="s">
        <v>456</v>
      </c>
      <c r="E69" s="162">
        <v>5</v>
      </c>
      <c r="F69" s="162">
        <v>4</v>
      </c>
      <c r="G69" s="162">
        <v>9</v>
      </c>
      <c r="H69" s="154">
        <v>1600000</v>
      </c>
      <c r="I69" s="111"/>
    </row>
    <row r="70" spans="1:9" ht="15">
      <c r="A70" s="140" t="s">
        <v>542</v>
      </c>
      <c r="B70" s="141" t="s">
        <v>543</v>
      </c>
      <c r="C70" s="139"/>
      <c r="D70" s="163" t="s">
        <v>456</v>
      </c>
      <c r="E70" s="162">
        <v>5</v>
      </c>
      <c r="F70" s="162">
        <v>5</v>
      </c>
      <c r="G70" s="162">
        <v>0</v>
      </c>
      <c r="H70" s="154">
        <v>165252</v>
      </c>
      <c r="I70" s="111"/>
    </row>
    <row r="71" spans="1:9" ht="15">
      <c r="A71" s="140" t="s">
        <v>544</v>
      </c>
      <c r="B71" s="141" t="s">
        <v>545</v>
      </c>
      <c r="C71" s="139"/>
      <c r="D71" s="163" t="s">
        <v>456</v>
      </c>
      <c r="E71" s="162">
        <v>5</v>
      </c>
      <c r="F71" s="162">
        <v>5</v>
      </c>
      <c r="G71" s="162">
        <v>1</v>
      </c>
      <c r="H71" s="154">
        <v>0</v>
      </c>
      <c r="I71" s="111"/>
    </row>
    <row r="72" spans="1:9" ht="15">
      <c r="A72" s="140" t="s">
        <v>546</v>
      </c>
      <c r="B72" s="141" t="s">
        <v>547</v>
      </c>
      <c r="C72" s="139"/>
      <c r="D72" s="147" t="s">
        <v>456</v>
      </c>
      <c r="E72" s="145">
        <v>5</v>
      </c>
      <c r="F72" s="145">
        <v>5</v>
      </c>
      <c r="G72" s="145">
        <v>2</v>
      </c>
      <c r="H72" s="154">
        <v>0</v>
      </c>
      <c r="I72" s="111"/>
    </row>
    <row r="73" spans="1:9" ht="15">
      <c r="A73" s="140" t="s">
        <v>548</v>
      </c>
      <c r="B73" s="141" t="s">
        <v>549</v>
      </c>
      <c r="C73" s="139"/>
      <c r="D73" s="142" t="s">
        <v>491</v>
      </c>
      <c r="E73" s="142">
        <v>5</v>
      </c>
      <c r="F73" s="142">
        <v>5</v>
      </c>
      <c r="G73" s="142">
        <v>3</v>
      </c>
      <c r="H73" s="154">
        <v>-3200000</v>
      </c>
      <c r="I73" s="111">
        <v>-293375</v>
      </c>
    </row>
    <row r="74" spans="1:9" ht="15">
      <c r="A74" s="140" t="s">
        <v>550</v>
      </c>
      <c r="B74" s="141" t="s">
        <v>551</v>
      </c>
      <c r="C74" s="139"/>
      <c r="D74" s="143" t="s">
        <v>456</v>
      </c>
      <c r="E74" s="142">
        <v>5</v>
      </c>
      <c r="F74" s="142">
        <v>5</v>
      </c>
      <c r="G74" s="142">
        <v>4</v>
      </c>
      <c r="H74" s="154">
        <v>0</v>
      </c>
      <c r="I74" s="111"/>
    </row>
    <row r="75" spans="1:9" ht="15">
      <c r="A75" s="140" t="s">
        <v>552</v>
      </c>
      <c r="B75" s="160" t="s">
        <v>553</v>
      </c>
      <c r="C75" s="161"/>
      <c r="D75" s="162" t="s">
        <v>491</v>
      </c>
      <c r="E75" s="162">
        <v>5</v>
      </c>
      <c r="F75" s="162">
        <v>5</v>
      </c>
      <c r="G75" s="162">
        <v>5</v>
      </c>
      <c r="H75" s="154">
        <v>0</v>
      </c>
      <c r="I75" s="111"/>
    </row>
    <row r="76" spans="1:9" ht="15">
      <c r="A76" s="140" t="s">
        <v>554</v>
      </c>
      <c r="B76" s="160" t="s">
        <v>555</v>
      </c>
      <c r="C76" s="161"/>
      <c r="D76" s="163" t="s">
        <v>456</v>
      </c>
      <c r="E76" s="162">
        <v>5</v>
      </c>
      <c r="F76" s="162">
        <v>5</v>
      </c>
      <c r="G76" s="162">
        <v>6</v>
      </c>
      <c r="H76" s="154">
        <v>0</v>
      </c>
      <c r="I76" s="111"/>
    </row>
    <row r="77" spans="1:9" ht="15">
      <c r="A77" s="140" t="s">
        <v>556</v>
      </c>
      <c r="B77" s="160" t="s">
        <v>557</v>
      </c>
      <c r="C77" s="161"/>
      <c r="D77" s="162" t="s">
        <v>491</v>
      </c>
      <c r="E77" s="162">
        <v>5</v>
      </c>
      <c r="F77" s="162">
        <v>5</v>
      </c>
      <c r="G77" s="162">
        <v>7</v>
      </c>
      <c r="H77" s="154">
        <v>0</v>
      </c>
      <c r="I77" s="111">
        <v>-1221062</v>
      </c>
    </row>
    <row r="78" spans="1:9" ht="15">
      <c r="A78" s="140" t="s">
        <v>558</v>
      </c>
      <c r="B78" s="160" t="s">
        <v>559</v>
      </c>
      <c r="C78" s="161"/>
      <c r="D78" s="163" t="s">
        <v>456</v>
      </c>
      <c r="E78" s="162">
        <v>5</v>
      </c>
      <c r="F78" s="162">
        <v>5</v>
      </c>
      <c r="G78" s="162">
        <v>8</v>
      </c>
      <c r="H78" s="154">
        <v>0</v>
      </c>
      <c r="I78" s="111"/>
    </row>
    <row r="79" spans="1:9" s="159" customFormat="1" ht="15">
      <c r="A79" s="158" t="s">
        <v>560</v>
      </c>
      <c r="B79" s="160" t="s">
        <v>561</v>
      </c>
      <c r="C79" s="161"/>
      <c r="D79" s="163" t="s">
        <v>456</v>
      </c>
      <c r="E79" s="162">
        <v>5</v>
      </c>
      <c r="F79" s="162">
        <v>5</v>
      </c>
      <c r="G79" s="162">
        <v>9</v>
      </c>
      <c r="H79" s="154">
        <v>94584</v>
      </c>
      <c r="I79" s="111">
        <v>74047</v>
      </c>
    </row>
    <row r="80" spans="1:9" ht="15">
      <c r="A80" s="140" t="s">
        <v>562</v>
      </c>
      <c r="B80" s="164" t="s">
        <v>563</v>
      </c>
      <c r="C80" s="161"/>
      <c r="D80" s="163" t="s">
        <v>456</v>
      </c>
      <c r="E80" s="162">
        <v>5</v>
      </c>
      <c r="F80" s="162">
        <v>6</v>
      </c>
      <c r="G80" s="162">
        <v>0</v>
      </c>
      <c r="H80" s="154">
        <v>0</v>
      </c>
      <c r="I80" s="111"/>
    </row>
    <row r="81" spans="1:11" ht="15">
      <c r="A81" s="140" t="s">
        <v>564</v>
      </c>
      <c r="B81" s="164" t="s">
        <v>565</v>
      </c>
      <c r="C81" s="161"/>
      <c r="D81" s="162" t="s">
        <v>491</v>
      </c>
      <c r="E81" s="162">
        <v>5</v>
      </c>
      <c r="F81" s="162">
        <v>6</v>
      </c>
      <c r="G81" s="162">
        <v>1</v>
      </c>
      <c r="H81" s="154">
        <v>0</v>
      </c>
      <c r="I81" s="111"/>
    </row>
    <row r="82" spans="1:11" s="159" customFormat="1" ht="15">
      <c r="A82" s="158" t="s">
        <v>566</v>
      </c>
      <c r="B82" s="165" t="s">
        <v>567</v>
      </c>
      <c r="C82" s="161"/>
      <c r="D82" s="163" t="s">
        <v>456</v>
      </c>
      <c r="E82" s="162">
        <v>5</v>
      </c>
      <c r="F82" s="162">
        <v>6</v>
      </c>
      <c r="G82" s="162">
        <v>2</v>
      </c>
      <c r="H82" s="154">
        <v>2258798</v>
      </c>
      <c r="I82" s="111"/>
    </row>
    <row r="83" spans="1:11" ht="15">
      <c r="A83" s="140" t="s">
        <v>568</v>
      </c>
      <c r="B83" s="164" t="s">
        <v>569</v>
      </c>
      <c r="C83" s="161"/>
      <c r="D83" s="162" t="s">
        <v>491</v>
      </c>
      <c r="E83" s="162">
        <v>5</v>
      </c>
      <c r="F83" s="162">
        <v>6</v>
      </c>
      <c r="G83" s="162">
        <v>3</v>
      </c>
      <c r="H83" s="154">
        <v>0</v>
      </c>
      <c r="I83" s="111"/>
    </row>
    <row r="84" spans="1:11" ht="27">
      <c r="A84" s="133" t="s">
        <v>131</v>
      </c>
      <c r="B84" s="166" t="s">
        <v>570</v>
      </c>
      <c r="C84" s="167"/>
      <c r="D84" s="162" t="s">
        <v>452</v>
      </c>
      <c r="E84" s="162">
        <v>5</v>
      </c>
      <c r="F84" s="162">
        <v>6</v>
      </c>
      <c r="G84" s="162">
        <v>4</v>
      </c>
      <c r="H84" s="155">
        <f>SUM(H55:H83)</f>
        <v>-16963454</v>
      </c>
      <c r="I84" s="117">
        <f>SUM(I55:I83)</f>
        <v>-12246773</v>
      </c>
    </row>
    <row r="85" spans="1:11" ht="15">
      <c r="A85" s="133" t="s">
        <v>89</v>
      </c>
      <c r="B85" s="168" t="s">
        <v>571</v>
      </c>
      <c r="C85" s="161"/>
      <c r="D85" s="161"/>
      <c r="E85" s="251"/>
      <c r="F85" s="252"/>
      <c r="G85" s="253"/>
      <c r="H85" s="154"/>
      <c r="I85" s="111"/>
    </row>
    <row r="86" spans="1:11" ht="15">
      <c r="A86" s="140" t="s">
        <v>173</v>
      </c>
      <c r="B86" s="160" t="s">
        <v>572</v>
      </c>
      <c r="C86" s="161"/>
      <c r="D86" s="163" t="s">
        <v>456</v>
      </c>
      <c r="E86" s="162">
        <v>5</v>
      </c>
      <c r="F86" s="162">
        <v>6</v>
      </c>
      <c r="G86" s="162">
        <v>5</v>
      </c>
      <c r="H86" s="154"/>
      <c r="I86" s="111"/>
    </row>
    <row r="87" spans="1:11" ht="15">
      <c r="A87" s="140" t="s">
        <v>175</v>
      </c>
      <c r="B87" s="165" t="s">
        <v>573</v>
      </c>
      <c r="C87" s="161"/>
      <c r="D87" s="162" t="s">
        <v>491</v>
      </c>
      <c r="E87" s="162">
        <v>5</v>
      </c>
      <c r="F87" s="162">
        <v>6</v>
      </c>
      <c r="G87" s="162">
        <v>6</v>
      </c>
      <c r="H87" s="154">
        <v>-299147</v>
      </c>
      <c r="I87" s="111">
        <v>-315125</v>
      </c>
    </row>
    <row r="88" spans="1:11" ht="15">
      <c r="A88" s="140" t="s">
        <v>231</v>
      </c>
      <c r="B88" s="165" t="s">
        <v>574</v>
      </c>
      <c r="C88" s="161"/>
      <c r="D88" s="163" t="s">
        <v>456</v>
      </c>
      <c r="E88" s="162">
        <v>5</v>
      </c>
      <c r="F88" s="162">
        <v>6</v>
      </c>
      <c r="G88" s="162">
        <v>7</v>
      </c>
      <c r="H88" s="154">
        <v>0</v>
      </c>
      <c r="I88" s="111"/>
    </row>
    <row r="89" spans="1:11" ht="15">
      <c r="A89" s="140" t="s">
        <v>575</v>
      </c>
      <c r="B89" s="165" t="s">
        <v>576</v>
      </c>
      <c r="C89" s="169"/>
      <c r="D89" s="163" t="s">
        <v>491</v>
      </c>
      <c r="E89" s="162">
        <v>5</v>
      </c>
      <c r="F89" s="162">
        <v>6</v>
      </c>
      <c r="G89" s="162">
        <v>8</v>
      </c>
      <c r="H89" s="154">
        <v>-6651438</v>
      </c>
      <c r="I89" s="111">
        <v>-5664147</v>
      </c>
      <c r="J89" s="118"/>
    </row>
    <row r="90" spans="1:11" ht="15">
      <c r="A90" s="140" t="s">
        <v>577</v>
      </c>
      <c r="B90" s="165" t="s">
        <v>578</v>
      </c>
      <c r="C90" s="169"/>
      <c r="D90" s="162" t="s">
        <v>600</v>
      </c>
      <c r="E90" s="162">
        <v>5</v>
      </c>
      <c r="F90" s="162">
        <v>6</v>
      </c>
      <c r="G90" s="162">
        <v>9</v>
      </c>
      <c r="H90" s="154">
        <v>53307038</v>
      </c>
      <c r="I90" s="111">
        <v>0</v>
      </c>
    </row>
    <row r="91" spans="1:11" ht="15">
      <c r="A91" s="140" t="s">
        <v>579</v>
      </c>
      <c r="B91" s="165" t="s">
        <v>580</v>
      </c>
      <c r="C91" s="161"/>
      <c r="D91" s="162" t="s">
        <v>491</v>
      </c>
      <c r="E91" s="162">
        <v>5</v>
      </c>
      <c r="F91" s="162">
        <v>7</v>
      </c>
      <c r="G91" s="162">
        <v>0</v>
      </c>
      <c r="H91" s="154">
        <v>-52586864</v>
      </c>
      <c r="I91" s="111">
        <v>-28371816</v>
      </c>
    </row>
    <row r="92" spans="1:11" ht="15">
      <c r="A92" s="140" t="s">
        <v>581</v>
      </c>
      <c r="B92" s="160" t="s">
        <v>582</v>
      </c>
      <c r="C92" s="161"/>
      <c r="D92" s="162" t="s">
        <v>491</v>
      </c>
      <c r="E92" s="162">
        <v>5</v>
      </c>
      <c r="F92" s="162">
        <v>7</v>
      </c>
      <c r="G92" s="162">
        <v>1</v>
      </c>
      <c r="H92" s="154">
        <v>-884824</v>
      </c>
      <c r="I92" s="111">
        <v>-1103010</v>
      </c>
    </row>
    <row r="93" spans="1:11" ht="15">
      <c r="A93" s="140" t="s">
        <v>583</v>
      </c>
      <c r="B93" s="160" t="s">
        <v>584</v>
      </c>
      <c r="C93" s="161"/>
      <c r="D93" s="162" t="s">
        <v>491</v>
      </c>
      <c r="E93" s="162">
        <v>5</v>
      </c>
      <c r="F93" s="162">
        <v>7</v>
      </c>
      <c r="G93" s="162">
        <v>2</v>
      </c>
      <c r="H93" s="154">
        <v>-1206828</v>
      </c>
      <c r="I93" s="111">
        <v>-146174</v>
      </c>
      <c r="J93" s="118"/>
      <c r="K93" s="152"/>
    </row>
    <row r="94" spans="1:11" ht="15">
      <c r="A94" s="140" t="s">
        <v>585</v>
      </c>
      <c r="B94" s="160" t="s">
        <v>586</v>
      </c>
      <c r="C94" s="161"/>
      <c r="D94" s="162" t="s">
        <v>491</v>
      </c>
      <c r="E94" s="162">
        <v>5</v>
      </c>
      <c r="F94" s="162">
        <v>7</v>
      </c>
      <c r="G94" s="162">
        <v>3</v>
      </c>
      <c r="H94" s="154">
        <v>-73915</v>
      </c>
      <c r="I94" s="111">
        <v>-31225</v>
      </c>
    </row>
    <row r="95" spans="1:11" ht="15">
      <c r="A95" s="140" t="s">
        <v>587</v>
      </c>
      <c r="B95" s="164" t="s">
        <v>588</v>
      </c>
      <c r="C95" s="161"/>
      <c r="D95" s="163" t="s">
        <v>456</v>
      </c>
      <c r="E95" s="162">
        <v>5</v>
      </c>
      <c r="F95" s="162">
        <v>7</v>
      </c>
      <c r="G95" s="162">
        <v>4</v>
      </c>
      <c r="H95" s="154">
        <v>0</v>
      </c>
      <c r="I95" s="111"/>
    </row>
    <row r="96" spans="1:11" ht="15">
      <c r="A96" s="140" t="s">
        <v>589</v>
      </c>
      <c r="B96" s="164" t="s">
        <v>590</v>
      </c>
      <c r="C96" s="161"/>
      <c r="D96" s="162" t="s">
        <v>491</v>
      </c>
      <c r="E96" s="162">
        <v>5</v>
      </c>
      <c r="F96" s="162">
        <v>7</v>
      </c>
      <c r="G96" s="162">
        <v>5</v>
      </c>
      <c r="H96" s="154">
        <v>0</v>
      </c>
      <c r="I96" s="111"/>
      <c r="J96" s="118"/>
    </row>
    <row r="97" spans="1:10" ht="15">
      <c r="A97" s="140" t="s">
        <v>591</v>
      </c>
      <c r="B97" s="165" t="s">
        <v>592</v>
      </c>
      <c r="C97" s="161"/>
      <c r="D97" s="163" t="s">
        <v>456</v>
      </c>
      <c r="E97" s="162">
        <v>5</v>
      </c>
      <c r="F97" s="162">
        <v>7</v>
      </c>
      <c r="G97" s="162">
        <v>6</v>
      </c>
      <c r="H97" s="154">
        <v>0</v>
      </c>
      <c r="I97" s="111"/>
    </row>
    <row r="98" spans="1:10" ht="15">
      <c r="A98" s="140" t="s">
        <v>593</v>
      </c>
      <c r="B98" s="164" t="s">
        <v>594</v>
      </c>
      <c r="C98" s="161"/>
      <c r="D98" s="162" t="s">
        <v>491</v>
      </c>
      <c r="E98" s="162">
        <v>5</v>
      </c>
      <c r="F98" s="162">
        <v>7</v>
      </c>
      <c r="G98" s="162">
        <v>7</v>
      </c>
      <c r="H98" s="154">
        <v>-66904</v>
      </c>
      <c r="I98" s="111">
        <v>-411547</v>
      </c>
    </row>
    <row r="99" spans="1:10" ht="27">
      <c r="A99" s="148" t="s">
        <v>133</v>
      </c>
      <c r="B99" s="146" t="s">
        <v>595</v>
      </c>
      <c r="C99" s="139"/>
      <c r="D99" s="142" t="s">
        <v>452</v>
      </c>
      <c r="E99" s="142">
        <v>5</v>
      </c>
      <c r="F99" s="142">
        <v>7</v>
      </c>
      <c r="G99" s="142">
        <v>8</v>
      </c>
      <c r="H99" s="155">
        <f>SUM(H86:H98)</f>
        <v>-8462882</v>
      </c>
      <c r="I99" s="117">
        <f>SUM(I87:I98)</f>
        <v>-36043044</v>
      </c>
      <c r="J99" s="118"/>
    </row>
    <row r="100" spans="1:10" ht="27">
      <c r="A100" s="133" t="s">
        <v>91</v>
      </c>
      <c r="B100" s="149" t="s">
        <v>596</v>
      </c>
      <c r="C100" s="150"/>
      <c r="D100" s="142" t="s">
        <v>452</v>
      </c>
      <c r="E100" s="142">
        <v>5</v>
      </c>
      <c r="F100" s="142">
        <v>7</v>
      </c>
      <c r="G100" s="142">
        <v>9</v>
      </c>
      <c r="H100" s="154">
        <f>H53+H84+H99</f>
        <v>4231244</v>
      </c>
      <c r="I100" s="111">
        <f>I53+I84+I99</f>
        <v>-8579815</v>
      </c>
    </row>
    <row r="101" spans="1:10" ht="15">
      <c r="A101" s="133" t="s">
        <v>101</v>
      </c>
      <c r="B101" s="150" t="s">
        <v>597</v>
      </c>
      <c r="C101" s="150"/>
      <c r="D101" s="142" t="s">
        <v>452</v>
      </c>
      <c r="E101" s="142">
        <v>5</v>
      </c>
      <c r="F101" s="142">
        <v>8</v>
      </c>
      <c r="G101" s="142">
        <v>0</v>
      </c>
      <c r="H101" s="155">
        <v>15721879</v>
      </c>
      <c r="I101" s="117">
        <v>24301694</v>
      </c>
      <c r="J101" s="118"/>
    </row>
    <row r="102" spans="1:10" ht="27">
      <c r="A102" s="133" t="s">
        <v>103</v>
      </c>
      <c r="B102" s="149" t="s">
        <v>598</v>
      </c>
      <c r="C102" s="149"/>
      <c r="D102" s="142" t="s">
        <v>452</v>
      </c>
      <c r="E102" s="142">
        <v>5</v>
      </c>
      <c r="F102" s="142">
        <v>8</v>
      </c>
      <c r="G102" s="142">
        <v>1</v>
      </c>
      <c r="H102" s="155"/>
      <c r="I102" s="111"/>
    </row>
    <row r="103" spans="1:10" ht="15">
      <c r="A103" s="133" t="s">
        <v>105</v>
      </c>
      <c r="B103" s="150" t="s">
        <v>599</v>
      </c>
      <c r="C103" s="150"/>
      <c r="D103" s="142" t="s">
        <v>452</v>
      </c>
      <c r="E103" s="142">
        <v>5</v>
      </c>
      <c r="F103" s="142">
        <v>8</v>
      </c>
      <c r="G103" s="142">
        <v>2</v>
      </c>
      <c r="H103" s="155">
        <f>+H102+H101+H100</f>
        <v>19953123</v>
      </c>
      <c r="I103" s="155">
        <f>+I102+I101+I100</f>
        <v>15721879</v>
      </c>
    </row>
    <row r="105" spans="1:10">
      <c r="H105" s="118"/>
      <c r="J105" s="118"/>
    </row>
    <row r="106" spans="1:10">
      <c r="H106" s="151"/>
      <c r="I106" s="151"/>
    </row>
    <row r="107" spans="1:10">
      <c r="A107" s="211" t="s">
        <v>214</v>
      </c>
      <c r="B107" s="211"/>
      <c r="E107" s="153"/>
      <c r="F107" s="153"/>
      <c r="G107" s="153"/>
      <c r="I107" s="126" t="s">
        <v>443</v>
      </c>
    </row>
    <row r="108" spans="1:10">
      <c r="A108" s="211" t="s">
        <v>601</v>
      </c>
      <c r="B108" s="211"/>
      <c r="E108" s="153"/>
      <c r="F108" s="153"/>
      <c r="G108" s="153"/>
      <c r="H108" s="126" t="s">
        <v>215</v>
      </c>
      <c r="I108" s="153" t="s">
        <v>442</v>
      </c>
    </row>
    <row r="109" spans="1:10">
      <c r="E109" s="153"/>
      <c r="F109" s="153"/>
      <c r="G109" s="153"/>
      <c r="J109" s="118"/>
    </row>
    <row r="111" spans="1:10">
      <c r="H111" s="118"/>
    </row>
  </sheetData>
  <mergeCells count="12">
    <mergeCell ref="A108:B108"/>
    <mergeCell ref="A11:I11"/>
    <mergeCell ref="A12:I12"/>
    <mergeCell ref="A13:I13"/>
    <mergeCell ref="E14:G14"/>
    <mergeCell ref="E15:G15"/>
    <mergeCell ref="E17:G17"/>
    <mergeCell ref="E19:G19"/>
    <mergeCell ref="E44:G44"/>
    <mergeCell ref="E54:G54"/>
    <mergeCell ref="E85:G85"/>
    <mergeCell ref="A107:B10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I18" sqref="I18"/>
    </sheetView>
  </sheetViews>
  <sheetFormatPr defaultColWidth="9.140625" defaultRowHeight="12.75"/>
  <cols>
    <col min="1" max="1" width="62.5703125" style="3" customWidth="1"/>
    <col min="2" max="2" width="44.140625" style="3" customWidth="1"/>
    <col min="3" max="16384" width="9.140625" style="3"/>
  </cols>
  <sheetData>
    <row r="1" spans="1:11" ht="13.5">
      <c r="A1" s="5" t="s">
        <v>427</v>
      </c>
      <c r="B1" s="1" t="s">
        <v>1</v>
      </c>
      <c r="C1" s="4"/>
      <c r="E1" s="4"/>
      <c r="F1" s="4"/>
      <c r="G1" s="5"/>
      <c r="I1" s="2"/>
      <c r="J1" s="2"/>
      <c r="K1" s="2"/>
    </row>
    <row r="2" spans="1:11" ht="13.5">
      <c r="A2" s="254" t="s">
        <v>428</v>
      </c>
      <c r="B2" s="1" t="s">
        <v>429</v>
      </c>
      <c r="C2" s="4"/>
      <c r="E2" s="4"/>
      <c r="F2" s="4"/>
      <c r="G2" s="5"/>
      <c r="I2" s="2"/>
      <c r="J2" s="2"/>
      <c r="K2" s="2"/>
    </row>
    <row r="3" spans="1:11" ht="34.5" customHeight="1">
      <c r="A3" s="255"/>
      <c r="B3" s="1"/>
      <c r="C3" s="5"/>
      <c r="D3" s="5"/>
      <c r="E3" s="5"/>
      <c r="F3" s="5"/>
      <c r="G3" s="5"/>
      <c r="H3" s="5"/>
      <c r="I3" s="5"/>
      <c r="J3" s="5"/>
      <c r="K3" s="5"/>
    </row>
    <row r="4" spans="1:11" ht="38.25" customHeight="1">
      <c r="A4" s="90" t="s">
        <v>430</v>
      </c>
      <c r="B4" s="90" t="s">
        <v>431</v>
      </c>
      <c r="C4" s="5"/>
      <c r="D4" s="5"/>
      <c r="E4" s="5"/>
      <c r="F4" s="5"/>
      <c r="G4" s="5"/>
      <c r="H4" s="5"/>
      <c r="I4" s="5"/>
      <c r="J4" s="5"/>
      <c r="K4" s="5"/>
    </row>
    <row r="5" spans="1:11" ht="13.5">
      <c r="A5" s="23"/>
      <c r="B5" s="24"/>
    </row>
    <row r="6" spans="1:11" ht="13.5">
      <c r="A6" s="25"/>
      <c r="B6" s="24"/>
    </row>
    <row r="7" spans="1:11">
      <c r="A7" s="26"/>
      <c r="B7" s="24"/>
    </row>
    <row r="8" spans="1:11">
      <c r="A8" s="24"/>
      <c r="B8" s="27"/>
    </row>
    <row r="9" spans="1:11">
      <c r="A9" s="20"/>
      <c r="B9" s="24"/>
    </row>
    <row r="10" spans="1:11">
      <c r="A10" s="24"/>
      <c r="B10" s="24"/>
    </row>
    <row r="11" spans="1:11">
      <c r="A11" s="24"/>
      <c r="B11" s="24"/>
    </row>
    <row r="12" spans="1:11">
      <c r="A12" s="21"/>
      <c r="B12" s="24"/>
    </row>
    <row r="13" spans="1:11" ht="15" customHeight="1">
      <c r="A13" s="21"/>
      <c r="B13" s="24"/>
    </row>
    <row r="14" spans="1:11" ht="17.25" customHeight="1">
      <c r="A14" s="21"/>
      <c r="B14" s="24"/>
    </row>
    <row r="15" spans="1:11">
      <c r="A15" s="21"/>
      <c r="B15" s="24"/>
    </row>
    <row r="16" spans="1:11">
      <c r="A16" s="21"/>
      <c r="B16" s="24"/>
    </row>
    <row r="17" spans="1:2">
      <c r="A17" s="21"/>
      <c r="B17" s="24"/>
    </row>
    <row r="18" spans="1:2" ht="13.5">
      <c r="A18" s="19"/>
      <c r="B18" s="24"/>
    </row>
    <row r="19" spans="1:2">
      <c r="A19" s="21"/>
      <c r="B19" s="24"/>
    </row>
    <row r="20" spans="1:2">
      <c r="A20" s="21"/>
      <c r="B20" s="24"/>
    </row>
    <row r="21" spans="1:2">
      <c r="A21" s="21"/>
      <c r="B21" s="24"/>
    </row>
    <row r="22" spans="1:2" ht="17.25" customHeight="1">
      <c r="A22" s="23"/>
      <c r="B22" s="24"/>
    </row>
    <row r="23" spans="1:2">
      <c r="A23" s="21"/>
      <c r="B23" s="24"/>
    </row>
    <row r="24" spans="1:2">
      <c r="A24" s="21"/>
      <c r="B24" s="24"/>
    </row>
    <row r="25" spans="1:2">
      <c r="A25" s="21"/>
      <c r="B25" s="24"/>
    </row>
    <row r="26" spans="1:2">
      <c r="A26" s="21"/>
      <c r="B26" s="24"/>
    </row>
    <row r="27" spans="1:2">
      <c r="A27" s="21"/>
      <c r="B27" s="24"/>
    </row>
    <row r="28" spans="1:2">
      <c r="A28" s="21"/>
      <c r="B28" s="24"/>
    </row>
    <row r="30" spans="1:2" ht="13.5">
      <c r="A30" s="17" t="s">
        <v>612</v>
      </c>
      <c r="B30" s="5"/>
    </row>
    <row r="31" spans="1:2" ht="13.5">
      <c r="A31" s="5"/>
      <c r="B31" s="18"/>
    </row>
    <row r="32" spans="1:2">
      <c r="B32" s="126" t="s">
        <v>443</v>
      </c>
    </row>
    <row r="33" spans="2:2">
      <c r="B33" s="31" t="s">
        <v>442</v>
      </c>
    </row>
  </sheetData>
  <mergeCells count="1">
    <mergeCell ref="A2:A3"/>
  </mergeCells>
  <phoneticPr fontId="0" type="noConversion"/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</vt:lpstr>
      <vt:lpstr>BS</vt:lpstr>
      <vt:lpstr>BU</vt:lpstr>
      <vt:lpstr>PK</vt:lpstr>
      <vt:lpstr>GT</vt:lpstr>
      <vt:lpstr>ZB</vt:lpstr>
    </vt:vector>
  </TitlesOfParts>
  <Company>Komisija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AMY</dc:creator>
  <cp:lastModifiedBy>Asad Kumro</cp:lastModifiedBy>
  <cp:revision/>
  <dcterms:created xsi:type="dcterms:W3CDTF">1998-02-10T09:25:46Z</dcterms:created>
  <dcterms:modified xsi:type="dcterms:W3CDTF">2024-03-14T12:29:49Z</dcterms:modified>
</cp:coreProperties>
</file>