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22. godine\III kvartal\"/>
    </mc:Choice>
  </mc:AlternateContent>
  <xr:revisionPtr revIDLastSave="0" documentId="13_ncr:1_{BF6A402C-AA34-4CFB-AAD5-E74D706B17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" sheetId="1" r:id="rId1"/>
    <sheet name="BU" sheetId="2" r:id="rId2"/>
    <sheet name="BS" sheetId="3" r:id="rId3"/>
    <sheet name="GT ind" sheetId="9" r:id="rId4"/>
    <sheet name="PK" sheetId="12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BS!$A$2:$J$162</definedName>
    <definedName name="_xlnm.Print_Area" localSheetId="1">BU!$A$1:$I$187</definedName>
    <definedName name="_xlnm.Print_Area" localSheetId="3">'GT ind'!$A$1:$I$82</definedName>
    <definedName name="_xlnm.Print_Area" localSheetId="4">PK!$A$1:$L$56</definedName>
    <definedName name="_xlnm.Print_Area" localSheetId="5">ZB!$A$1:$B$33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3" l="1"/>
  <c r="G22" i="3"/>
  <c r="I28" i="3"/>
  <c r="H28" i="3"/>
  <c r="G28" i="3"/>
  <c r="I41" i="3"/>
  <c r="H41" i="3"/>
  <c r="G41" i="3"/>
  <c r="I50" i="3"/>
  <c r="H50" i="3"/>
  <c r="G50" i="3"/>
  <c r="I56" i="3"/>
  <c r="H56" i="3"/>
  <c r="G56" i="3"/>
  <c r="I63" i="3"/>
  <c r="I64" i="3"/>
  <c r="H64" i="3"/>
  <c r="H63" i="3" s="1"/>
  <c r="H55" i="3" s="1"/>
  <c r="G64" i="3"/>
  <c r="I67" i="3"/>
  <c r="H67" i="3"/>
  <c r="G67" i="3"/>
  <c r="I73" i="3"/>
  <c r="H73" i="3"/>
  <c r="G73" i="3"/>
  <c r="G63" i="3" s="1"/>
  <c r="G55" i="3" s="1"/>
  <c r="H78" i="2"/>
  <c r="H67" i="2"/>
  <c r="H56" i="2"/>
  <c r="H49" i="2"/>
  <c r="H33" i="2"/>
  <c r="H27" i="2"/>
  <c r="I23" i="2"/>
  <c r="H23" i="2"/>
  <c r="I55" i="3" l="1"/>
  <c r="G21" i="3"/>
  <c r="G85" i="3" s="1"/>
  <c r="H90" i="2"/>
  <c r="H62" i="2"/>
  <c r="H22" i="2"/>
  <c r="H46" i="2" s="1"/>
  <c r="H64" i="2" s="1"/>
  <c r="H124" i="2" s="1"/>
  <c r="H133" i="2" s="1"/>
  <c r="H144" i="2" s="1"/>
  <c r="H168" i="2" s="1"/>
  <c r="H174" i="2" s="1"/>
  <c r="H171" i="2" l="1"/>
  <c r="H172" i="2" s="1"/>
  <c r="G101" i="3"/>
  <c r="G107" i="3"/>
  <c r="G112" i="3"/>
  <c r="G118" i="3"/>
  <c r="G121" i="3"/>
  <c r="I145" i="2"/>
  <c r="I102" i="2"/>
  <c r="I78" i="2"/>
  <c r="I67" i="2"/>
  <c r="I56" i="2"/>
  <c r="I49" i="2"/>
  <c r="I33" i="2"/>
  <c r="I27" i="2"/>
  <c r="H175" i="2" l="1"/>
  <c r="I22" i="2"/>
  <c r="I47" i="2" s="1"/>
  <c r="I89" i="2"/>
  <c r="I62" i="2"/>
  <c r="I124" i="2" l="1"/>
  <c r="L50" i="12"/>
  <c r="J50" i="12"/>
  <c r="I50" i="12"/>
  <c r="H50" i="12"/>
  <c r="E50" i="12"/>
  <c r="I133" i="2" l="1"/>
  <c r="I144" i="2" s="1"/>
  <c r="I171" i="2" l="1"/>
  <c r="I168" i="2"/>
  <c r="I174" i="2" s="1"/>
  <c r="H102" i="2"/>
  <c r="I172" i="2" l="1"/>
  <c r="I175" i="2"/>
  <c r="H22" i="3" l="1"/>
  <c r="I21" i="3" l="1"/>
  <c r="G146" i="3" l="1"/>
  <c r="G139" i="3"/>
  <c r="G131" i="3"/>
  <c r="G92" i="3"/>
  <c r="G130" i="3" l="1"/>
  <c r="G91" i="3"/>
  <c r="G156" i="3" l="1"/>
  <c r="H21" i="3"/>
  <c r="H85" i="3" l="1"/>
  <c r="G87" i="3"/>
  <c r="G158" i="3"/>
  <c r="I85" i="3" l="1"/>
  <c r="H87" i="3"/>
  <c r="I87" i="3" s="1"/>
</calcChain>
</file>

<file path=xl/sharedStrings.xml><?xml version="1.0" encoding="utf-8"?>
<sst xmlns="http://schemas.openxmlformats.org/spreadsheetml/2006/main" count="767" uniqueCount="657">
  <si>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</si>
  <si>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</si>
  <si>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</si>
  <si>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</si>
  <si>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</si>
  <si>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</si>
  <si>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</si>
  <si>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</si>
  <si>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</si>
  <si>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</si>
  <si>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</si>
  <si>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</si>
  <si>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</si>
  <si>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</si>
  <si>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</si>
  <si>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</si>
  <si>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</si>
  <si>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</si>
  <si>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</si>
  <si>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</si>
  <si>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</si>
  <si>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</si>
  <si>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</si>
  <si>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</si>
  <si>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</si>
  <si>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</si>
  <si>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</si>
  <si>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</si>
  <si>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</si>
  <si>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</si>
  <si>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</si>
  <si>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</si>
  <si>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</si>
  <si>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</si>
  <si>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</si>
  <si>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</si>
  <si>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</si>
  <si>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</si>
  <si>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</si>
  <si>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</si>
  <si>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</si>
  <si>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</si>
  <si>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</si>
  <si>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</si>
  <si>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</si>
  <si>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</si>
  <si>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</si>
  <si>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</si>
  <si>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</si>
  <si>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</si>
  <si>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</si>
  <si>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</si>
  <si>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</si>
  <si>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</si>
  <si>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</si>
  <si>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</si>
  <si>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</si>
  <si>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</si>
  <si>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</si>
  <si>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</si>
  <si>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</si>
  <si>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</si>
  <si>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</si>
  <si>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</si>
  <si>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</si>
  <si>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</si>
  <si>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</si>
  <si>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</si>
  <si>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</si>
  <si>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</si>
  <si>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</si>
  <si>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</si>
  <si>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</si>
  <si>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</si>
  <si>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</si>
  <si>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</si>
  <si>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</si>
  <si>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</si>
  <si>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</si>
  <si>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</si>
  <si>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</si>
  <si>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</si>
  <si>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</si>
  <si>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</si>
  <si>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</si>
  <si>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</si>
  <si>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</si>
  <si>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</si>
  <si>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</si>
  <si>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</si>
  <si>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</si>
  <si>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</si>
  <si>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</si>
  <si>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</si>
  <si>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</si>
  <si>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</si>
  <si>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</si>
  <si>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</si>
  <si>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</si>
  <si>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</si>
  <si>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</si>
  <si>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</si>
  <si>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</si>
  <si>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</si>
  <si>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</si>
  <si>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</si>
  <si>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</si>
  <si>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</si>
  <si>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</si>
  <si>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</si>
  <si>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</si>
  <si>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</si>
  <si>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</si>
  <si>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</si>
  <si>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</si>
  <si>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</si>
  <si>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</si>
  <si>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</si>
  <si>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</si>
  <si>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</si>
  <si>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</si>
  <si>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</si>
  <si>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</si>
  <si>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</si>
  <si>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</si>
  <si>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</si>
  <si>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</si>
  <si>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</si>
  <si>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</si>
  <si>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</si>
  <si>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</si>
  <si>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</si>
  <si>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</si>
  <si>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</si>
  <si>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</si>
  <si>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</si>
  <si>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</si>
  <si>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</si>
  <si>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</si>
  <si>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</si>
  <si>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</si>
  <si>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</si>
  <si>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</si>
  <si>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</si>
  <si>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</si>
  <si>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</si>
  <si>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</si>
  <si>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</si>
  <si>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</si>
  <si>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</si>
  <si>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</si>
  <si>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</si>
  <si>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</si>
  <si>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</si>
  <si>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</si>
  <si>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</si>
  <si>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</si>
  <si>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</si>
  <si>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</si>
  <si>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</si>
  <si>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</si>
  <si>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</si>
  <si>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</si>
  <si>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</si>
  <si>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</si>
  <si>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</si>
  <si>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</si>
  <si>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</si>
  <si>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</si>
  <si>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</si>
  <si>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</si>
  <si>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</si>
  <si>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</si>
  <si>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</si>
  <si>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</si>
  <si>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</si>
  <si>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</si>
  <si>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</si>
  <si>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</si>
  <si>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</si>
  <si>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</si>
  <si>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</si>
  <si>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</si>
  <si>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</si>
  <si>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</si>
  <si>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</si>
  <si>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</si>
  <si>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</si>
  <si>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</si>
  <si>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</si>
  <si>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</si>
  <si>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</si>
  <si>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</si>
  <si>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</si>
  <si>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</si>
  <si>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</si>
  <si>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</si>
  <si>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</si>
  <si>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</si>
  <si>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</si>
  <si>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</si>
  <si>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</si>
  <si>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</si>
  <si>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</si>
  <si>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</si>
  <si>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</si>
  <si>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</si>
  <si>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</si>
  <si>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</si>
  <si>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</si>
  <si>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</si>
  <si>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</si>
  <si>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</si>
  <si>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</si>
  <si>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</si>
  <si>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</si>
  <si>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</si>
  <si>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</si>
  <si>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</si>
  <si>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</si>
  <si>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</si>
  <si>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</si>
  <si>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</si>
  <si>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</si>
  <si>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</si>
  <si>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</si>
  <si>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</si>
  <si>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</si>
  <si>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</si>
  <si>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</si>
  <si>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</si>
  <si>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</si>
  <si>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</si>
  <si>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</si>
  <si>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</si>
  <si>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</si>
  <si>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</si>
  <si>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</si>
  <si>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</si>
  <si>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</si>
  <si>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</si>
  <si>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</si>
  <si>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</si>
  <si>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</si>
  <si>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</si>
  <si>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</si>
  <si>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</si>
  <si>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</si>
  <si>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</si>
  <si>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</si>
  <si>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</si>
  <si>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</si>
  <si>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</si>
  <si>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</si>
  <si>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</si>
  <si>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</si>
  <si>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</si>
  <si>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</si>
  <si>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</si>
  <si>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</si>
  <si>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</si>
  <si>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</si>
  <si>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</si>
  <si>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</si>
  <si>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</si>
  <si>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</si>
  <si>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</si>
  <si>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</si>
  <si>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</si>
  <si>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</si>
  <si>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</si>
  <si>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</si>
  <si>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</si>
  <si>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</si>
  <si>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</si>
  <si>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</si>
  <si>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</si>
  <si>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</si>
  <si>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</si>
  <si>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</si>
  <si>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</si>
  <si>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</si>
  <si>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</si>
  <si>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</si>
  <si>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</si>
  <si>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</si>
  <si>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</si>
  <si>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</si>
  <si>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</si>
  <si>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</si>
  <si>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</si>
  <si>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</si>
  <si>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</si>
  <si>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</si>
  <si>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</si>
  <si>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</si>
  <si>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</si>
  <si>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</si>
  <si>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</si>
  <si>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</si>
  <si>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</si>
  <si>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</si>
  <si>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</si>
  <si>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</si>
  <si>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</si>
  <si>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</si>
  <si>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</si>
  <si>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</si>
  <si>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</si>
  <si>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</si>
  <si>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</si>
  <si>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</si>
  <si>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</si>
  <si>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</si>
  <si>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</si>
  <si>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</si>
  <si>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</si>
  <si>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</si>
  <si>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</si>
  <si>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</si>
  <si>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</si>
  <si>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</si>
  <si>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</si>
  <si>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</si>
  <si>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</si>
  <si>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</si>
  <si>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</si>
  <si>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</si>
  <si>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</si>
  <si>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</si>
  <si>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</si>
  <si>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</si>
  <si>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</si>
  <si>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</si>
  <si>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</si>
  <si>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</si>
  <si>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</si>
  <si>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</si>
  <si>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</si>
  <si>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</si>
  <si>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</si>
  <si>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</si>
  <si>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</si>
  <si>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</si>
  <si>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</si>
  <si>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</si>
  <si>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</si>
  <si>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</si>
  <si>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</si>
  <si>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</si>
  <si>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</si>
  <si>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</si>
  <si>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</si>
  <si>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</si>
  <si>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</si>
  <si>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</si>
  <si>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</si>
  <si>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</si>
  <si>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</si>
  <si>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</si>
  <si>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</si>
  <si>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</si>
  <si>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</si>
  <si>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</si>
  <si>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</si>
  <si>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</si>
  <si>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</si>
  <si>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</si>
  <si>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</si>
  <si>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</si>
  <si>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</si>
  <si>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</si>
  <si>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</si>
  <si>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</si>
  <si>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</si>
  <si>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</si>
  <si>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</si>
  <si>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</si>
  <si>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</si>
  <si>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</si>
  <si>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</si>
  <si>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</si>
  <si>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</si>
  <si>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</si>
  <si>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</si>
  <si>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</si>
  <si>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</si>
  <si>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</si>
  <si>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</si>
  <si>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</si>
  <si>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</si>
  <si>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</si>
  <si>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</si>
  <si>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</si>
  <si>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</si>
  <si>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</si>
  <si>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</si>
  <si>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</si>
  <si>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</si>
  <si>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</si>
  <si>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</si>
  <si>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</si>
  <si>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</si>
  <si>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</si>
  <si>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</si>
  <si>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</si>
  <si>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</si>
  <si>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</si>
  <si>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</si>
  <si>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</si>
  <si>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</si>
  <si>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</si>
  <si>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</si>
  <si>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</si>
  <si>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</si>
  <si>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</si>
  <si>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</si>
  <si>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</si>
  <si>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</si>
  <si>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</si>
  <si>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</si>
  <si>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</si>
  <si>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</si>
  <si>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</si>
  <si>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</si>
  <si>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</si>
  <si>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</si>
  <si>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</si>
  <si>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</si>
  <si>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</si>
  <si>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</si>
  <si>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</si>
  <si>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</si>
  <si>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</si>
  <si>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</si>
  <si>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</si>
  <si>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</si>
  <si>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</si>
  <si>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</si>
  <si>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</si>
  <si>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</si>
  <si>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</si>
  <si>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</si>
  <si>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</si>
  <si>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</si>
  <si>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</si>
  <si>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</si>
  <si>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</si>
  <si>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</si>
  <si>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</si>
  <si>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</si>
  <si>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</si>
  <si>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</si>
  <si>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</si>
  <si>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</si>
  <si>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</si>
  <si>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</si>
  <si>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</si>
  <si>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</si>
  <si>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</si>
  <si>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</si>
  <si>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</si>
  <si>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</si>
  <si>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</si>
  <si>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</si>
  <si>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</si>
  <si>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</si>
  <si>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</si>
  <si>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</si>
  <si>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</si>
  <si>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</si>
  <si>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</si>
  <si>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</si>
  <si>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</si>
  <si>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</si>
  <si>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</si>
  <si>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</si>
  <si>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</si>
  <si>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</si>
  <si>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</si>
  <si>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</si>
  <si>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</si>
  <si>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</si>
  <si>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</si>
  <si>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</si>
  <si>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</si>
  <si>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</si>
  <si>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</si>
  <si>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</si>
  <si>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</si>
  <si>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</si>
  <si>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</si>
  <si>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</si>
  <si>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</si>
  <si>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</si>
  <si>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</si>
  <si>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</si>
  <si>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</si>
  <si>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</si>
  <si>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</si>
  <si>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</si>
  <si>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</si>
  <si>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</si>
  <si>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</si>
  <si>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</si>
  <si>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</si>
  <si>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</si>
  <si>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</si>
  <si>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</si>
  <si>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</si>
  <si>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</si>
  <si>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</si>
  <si>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</si>
  <si>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</si>
  <si>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</si>
  <si>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</si>
  <si>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</si>
  <si>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</si>
  <si>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</si>
  <si>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</si>
  <si>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</si>
  <si>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</si>
  <si>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</si>
  <si>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</si>
  <si>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</si>
  <si>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</si>
  <si>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</si>
  <si>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</si>
  <si>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</si>
  <si>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</si>
  <si>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</si>
  <si>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</si>
  <si>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</si>
  <si>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</si>
  <si>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</si>
  <si>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</si>
  <si>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</si>
  <si>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</si>
  <si>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</si>
  <si>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</si>
  <si>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</si>
  <si>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</si>
  <si>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</si>
  <si>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</si>
  <si>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</si>
  <si>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</si>
  <si>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</si>
  <si>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</si>
  <si>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</si>
  <si>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</si>
  <si>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</si>
  <si>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</si>
  <si>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</si>
  <si>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</si>
  <si>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</si>
  <si>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</si>
  <si>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</si>
  <si>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</si>
  <si>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</si>
  <si>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</si>
  <si>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</si>
  <si>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</si>
  <si>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</si>
  <si>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</si>
  <si>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</si>
  <si>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</si>
  <si>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</si>
  <si>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</si>
  <si>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</si>
  <si>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</si>
  <si>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</si>
  <si>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</si>
  <si>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</si>
  <si>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</si>
  <si>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</si>
  <si>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</si>
  <si>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</si>
  <si>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</si>
  <si>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</si>
  <si>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</si>
  <si>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</si>
  <si>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</si>
  <si>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</si>
  <si>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</si>
  <si>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</si>
  <si>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</si>
  <si>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</si>
  <si>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</si>
  <si>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</si>
  <si>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</si>
  <si>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</si>
  <si>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</si>
  <si>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</si>
  <si>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</si>
  <si>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</si>
  <si>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</si>
  <si>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</si>
  <si>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</si>
  <si>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</si>
  <si>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</si>
  <si>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</si>
  <si>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</si>
  <si>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</si>
  <si>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</si>
  <si>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</si>
  <si>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</si>
  <si>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</si>
  <si>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</si>
  <si>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</si>
  <si>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</si>
  <si>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</si>
  <si>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</si>
  <si>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</si>
  <si>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</si>
  <si>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</si>
  <si>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</si>
  <si>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</si>
  <si>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</si>
  <si>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</si>
  <si>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</si>
  <si>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</si>
  <si>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</si>
  <si>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</si>
  <si>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</si>
  <si>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</si>
  <si>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</si>
  <si>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</si>
  <si>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</si>
  <si>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</si>
  <si>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</si>
  <si>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</si>
  <si>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</si>
  <si>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</si>
  <si>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>Prethodna godina</t>
  </si>
  <si>
    <t>Direktor</t>
  </si>
  <si>
    <t>6. Nerealizovani dobici/gubici po osnovu finansijskih sredstava raspoloživih za prodaju</t>
  </si>
  <si>
    <t>2 podružnice u BiH,
5 preduzeća u inostranstvu i
9 predstavništva u inostranstvu</t>
  </si>
  <si>
    <t>Elvira Šabić</t>
  </si>
  <si>
    <t>1. Stanje na dan 31. 12. 2020. godine</t>
  </si>
  <si>
    <t>4. Ponovo iskazano stanje na dan 31. 12. 2020, odnosno 01.01.2021 godine (901±902±903)</t>
  </si>
  <si>
    <r>
      <t xml:space="preserve">12. Stanje na dan 31. 12. 2021., </t>
    </r>
    <r>
      <rPr>
        <i/>
        <sz val="10"/>
        <rFont val="Times New Roman"/>
        <family val="1"/>
      </rPr>
      <t>(904±905±906±907±908±909-910+911)</t>
    </r>
  </si>
  <si>
    <t>15. Ponovo iskazano stanje na dan 31. 12. 2021,</t>
  </si>
  <si>
    <r>
      <t xml:space="preserve">odnosno 01. 01. 2022. godine </t>
    </r>
    <r>
      <rPr>
        <i/>
        <sz val="10"/>
        <rFont val="Times New Roman"/>
        <family val="1"/>
      </rPr>
      <t>(912±913±914)</t>
    </r>
  </si>
  <si>
    <t>za period koji se završava na dan 30.06.2022. godine</t>
  </si>
  <si>
    <t xml:space="preserve">                                                                                                                           KBC Euro Credit Capital (MLT) - 23,67%                          AS Holding doo – 15,56%   
UniCredit bank dd - 14,31%                                                   The Economic and Social Development Fund - 7,60%   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</si>
  <si>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                                                           - Pharmacy 4 d.o.o. Ilijaš 100%     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</si>
  <si>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od 01.01. do 30.09.2022. godine</t>
  </si>
  <si>
    <t>Isplaćena dividenda u periodu od 01.01. do 30.09.2022. godine iznosi  3.018.771,58 KM</t>
  </si>
  <si>
    <t>na dan 30.09.2022. godine</t>
  </si>
  <si>
    <t>za period od 01.01. do 30.09.2022. godine</t>
  </si>
  <si>
    <t xml:space="preserve">23. Stanje na dan 30.09.2022 godine </t>
  </si>
  <si>
    <t>Dana 27.10.2022.</t>
  </si>
  <si>
    <t>Dana 27.10.2022. godine</t>
  </si>
  <si>
    <t>U Sarajevu, 27.10.2022. godine</t>
  </si>
  <si>
    <t xml:space="preserve">Nedim Rizvanović - predjsednik od 21.01.                                Bernadin Alagić - član do 19.09., predsjednik do 21.01.; 
Vedad Tuzović - član                                                                                                        Madžid Avdagić - član                                                       Samir Telibečirovič - član do 19.09.                                Haris Jahić - član od 19.09.                                               Rijad Hasić - član od 19.09. </t>
  </si>
  <si>
    <t xml:space="preserve">NO:Nedim Rizvanović predsjednik (od 21.01.) - 0 i 0;               Bernadin Alagić član (do 19.09.); (predsjednik do 21.01.) - 0 (na početku perioda) i 0 (na kraju perioda); 
Vedad Tuzović  član - 1.000 i 1.000;                                                                                     Madžid Avdagić član  -  0 i 0;                                              Samir Telibečirović  član (do 19.09.). - 1.077 i 1.077;  Haris Jahić član (od 19.09.) - 0 i 0;                                 Rijad Hasić član (od 19.09.) - 0 i 0;
UPRAVA:  Nedim Uzunović  Direktor - 43.450 i 43.450; Adnan Hadžić  Izvršni direktor za finansije - 23.000 i 23.000;                                                                                 Mirela Spahić  Izvršni direktor za operacije - 19.000 i 19.000;                                                                                                                                                                                            </t>
  </si>
  <si>
    <t>Haris Jahić (do 14.09.)                                                                                                                                  Mirzet Ribić                                                                                Edis Boloban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</si>
</sst>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n"/>
    <numFmt numFmtId="165" formatCode="_(* #,##0_);_(* \(#,##0\);_(* &quot;-&quot;??_);_(@_)"/>
  </numFmts>
  <fonts count="11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60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5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8" fillId="0" borderId="7" xfId="0" applyNumberFormat="1" applyFont="1" applyBorder="1" applyAlignment="1">
      <alignment horizontal="right" vertical="top" wrapText="1"/>
    </xf>
    <xf numFmtId="0" fontId="4" fillId="0" borderId="7" xfId="0" applyFont="1" applyBorder="1"/>
    <xf numFmtId="165" fontId="4" fillId="0" borderId="0" xfId="0" applyNumberFormat="1" applyFont="1"/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3" fontId="7" fillId="0" borderId="7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4" fillId="4" borderId="3" xfId="1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8" fillId="0" borderId="0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3" fillId="0" borderId="0" xfId="0" applyFont="1" applyFill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8" fillId="0" borderId="0" xfId="0" applyFont="1"/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0" fontId="4" fillId="0" borderId="0" xfId="0" applyFont="1"/>
    <xf numFmtId="164" fontId="7" fillId="0" borderId="7" xfId="0" applyNumberFormat="1" applyFont="1" applyBorder="1" applyAlignment="1">
      <alignment horizontal="right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4" fillId="4" borderId="7" xfId="0" applyNumberFormat="1" applyFont="1" applyFill="1" applyBorder="1" applyAlignment="1">
      <alignment horizontal="right" vertical="top" wrapText="1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3" fontId="4" fillId="0" borderId="7" xfId="0" applyNumberFormat="1" applyFont="1" applyBorder="1"/>
    <xf numFmtId="3" fontId="4" fillId="4" borderId="7" xfId="0" applyNumberFormat="1" applyFont="1" applyFill="1" applyBorder="1" applyAlignment="1">
      <alignment horizontal="right" vertical="top" wrapText="1"/>
    </xf>
    <xf numFmtId="0" fontId="4" fillId="0" borderId="15" xfId="0" applyFont="1" applyBorder="1" applyAlignment="1">
      <alignment vertical="top" wrapText="1"/>
    </xf>
    <xf numFmtId="0" fontId="3" fillId="0" borderId="0" xfId="1" applyFont="1" applyAlignment="1">
      <alignment horizontal="right"/>
    </xf>
    <xf numFmtId="0" fontId="3" fillId="0" borderId="7" xfId="1" applyFont="1" applyBorder="1" applyAlignment="1">
      <alignment horizontal="right"/>
    </xf>
    <xf numFmtId="0" fontId="4" fillId="0" borderId="0" xfId="0" applyFont="1" applyAlignment="1">
      <alignment vertical="top" wrapText="1"/>
    </xf>
    <xf numFmtId="1" fontId="4" fillId="4" borderId="7" xfId="0" applyNumberFormat="1" applyFont="1" applyFill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6" xfId="1" applyFont="1" applyBorder="1"/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7" fillId="0" borderId="8" xfId="0" applyNumberFormat="1" applyFont="1" applyBorder="1" applyAlignment="1">
      <alignment horizontal="right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4" fontId="7" fillId="0" borderId="18" xfId="0" applyNumberFormat="1" applyFont="1" applyBorder="1" applyAlignment="1">
      <alignment wrapText="1"/>
    </xf>
    <xf numFmtId="164" fontId="7" fillId="0" borderId="21" xfId="0" applyNumberFormat="1" applyFont="1" applyBorder="1" applyAlignment="1">
      <alignment wrapText="1"/>
    </xf>
    <xf numFmtId="164" fontId="7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 wrapText="1"/>
    </xf>
    <xf numFmtId="164" fontId="9" fillId="0" borderId="19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5" fontId="7" fillId="0" borderId="18" xfId="0" applyNumberFormat="1" applyFont="1" applyBorder="1" applyAlignment="1">
      <alignment wrapText="1"/>
    </xf>
    <xf numFmtId="165" fontId="7" fillId="0" borderId="21" xfId="0" applyNumberFormat="1" applyFont="1" applyBorder="1" applyAlignment="1">
      <alignment wrapText="1"/>
    </xf>
    <xf numFmtId="165" fontId="7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7" fillId="0" borderId="18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/>
    </xf>
    <xf numFmtId="0" fontId="3" fillId="0" borderId="9" xfId="1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" fontId="4" fillId="0" borderId="8" xfId="0" applyNumberFormat="1" applyFont="1" applyBorder="1" applyAlignment="1">
      <alignment vertical="top" wrapText="1"/>
    </xf>
    <xf numFmtId="1" fontId="4" fillId="0" borderId="5" xfId="0" applyNumberFormat="1" applyFont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 xr:uid="{00000000-0005-0000-0000-000001000000}"/>
    <cellStyle name="Normal 3" xfId="3" xr:uid="{00000000-0005-0000-0000-000002000000}"/>
    <cellStyle name="Normal_TFI-FIN" xfId="1" xr:uid="{00000000-0005-0000-0000-000003000000}"/>
    <cellStyle name="Normal_TFI-FIN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share\KorporativneFinansije\Users\AmerC\Desktop\Odnosi%20sa%20investitorima\Kvartalni%20izvje&#353;taji%202016.%20godine\II%20Kvartal%202016%20godine\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Normal="100" zoomScaleSheetLayoutView="100" workbookViewId="0">
      <selection activeCell="I8" sqref="I8"/>
    </sheetView>
  </sheetViews>
  <sheetFormatPr defaultRowHeight="12.75"/>
  <cols>
    <col min="1" max="1" width="60.5703125" style="34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9" ht="13.5">
      <c r="A1" s="1" t="s">
        <v>0</v>
      </c>
      <c r="B1" s="2" t="s">
        <v>1</v>
      </c>
      <c r="C1" s="3"/>
      <c r="D1" s="3"/>
      <c r="F1" s="6"/>
      <c r="G1" s="6"/>
      <c r="H1" s="6"/>
    </row>
    <row r="2" spans="1:9" ht="13.5">
      <c r="A2" s="142" t="s">
        <v>646</v>
      </c>
      <c r="B2" s="8" t="s">
        <v>2</v>
      </c>
      <c r="C2" s="7"/>
      <c r="D2" s="9"/>
      <c r="E2" s="9"/>
      <c r="F2" s="9"/>
      <c r="G2" s="9"/>
      <c r="H2" s="9"/>
    </row>
    <row r="3" spans="1:9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</row>
    <row r="4" spans="1:9" ht="14.25" thickTop="1">
      <c r="A4" s="11" t="s">
        <v>5</v>
      </c>
      <c r="B4" s="12"/>
    </row>
    <row r="5" spans="1:9" ht="13.5">
      <c r="A5" s="13" t="s">
        <v>6</v>
      </c>
      <c r="B5" s="14"/>
    </row>
    <row r="6" spans="1:9" ht="38.25">
      <c r="A6" s="15" t="s">
        <v>7</v>
      </c>
      <c r="B6" s="16" t="s">
        <v>8</v>
      </c>
    </row>
    <row r="7" spans="1:9">
      <c r="A7" s="17" t="s">
        <v>9</v>
      </c>
      <c r="B7" s="16" t="s">
        <v>10</v>
      </c>
    </row>
    <row r="8" spans="1:9" ht="25.5">
      <c r="A8" s="18" t="s">
        <v>11</v>
      </c>
      <c r="B8" s="16" t="s">
        <v>12</v>
      </c>
      <c r="I8" s="5" t="s">
        <v>210</v>
      </c>
    </row>
    <row r="9" spans="1:9">
      <c r="A9" s="14" t="s">
        <v>13</v>
      </c>
      <c r="B9" s="19" t="s">
        <v>14</v>
      </c>
    </row>
    <row r="10" spans="1:9">
      <c r="A10" s="14" t="s">
        <v>15</v>
      </c>
      <c r="B10" s="16" t="s">
        <v>16</v>
      </c>
    </row>
    <row r="11" spans="1:9">
      <c r="A11" s="20" t="s">
        <v>17</v>
      </c>
      <c r="B11" s="16" t="s">
        <v>18</v>
      </c>
    </row>
    <row r="12" spans="1:9" ht="15" customHeight="1">
      <c r="A12" s="20" t="s">
        <v>19</v>
      </c>
      <c r="B12" s="99"/>
    </row>
    <row r="13" spans="1:9" ht="38.25">
      <c r="A13" s="22" t="s">
        <v>20</v>
      </c>
      <c r="B13" s="16" t="s">
        <v>636</v>
      </c>
    </row>
    <row r="14" spans="1:9">
      <c r="A14" s="20" t="s">
        <v>21</v>
      </c>
      <c r="B14" s="16" t="s">
        <v>22</v>
      </c>
    </row>
    <row r="15" spans="1:9" ht="25.5">
      <c r="A15" s="20" t="s">
        <v>23</v>
      </c>
      <c r="B15" s="16" t="s">
        <v>24</v>
      </c>
    </row>
    <row r="16" spans="1:9" ht="43.5" customHeight="1">
      <c r="A16" s="22" t="s">
        <v>25</v>
      </c>
      <c r="B16" s="110" t="s">
        <v>656</v>
      </c>
    </row>
    <row r="17" spans="1:4" ht="13.5">
      <c r="A17" s="23" t="s">
        <v>26</v>
      </c>
      <c r="B17" s="16"/>
    </row>
    <row r="18" spans="1:4" ht="102">
      <c r="A18" s="22" t="s">
        <v>27</v>
      </c>
      <c r="B18" s="111" t="s">
        <v>654</v>
      </c>
    </row>
    <row r="19" spans="1:4" ht="38.25">
      <c r="A19" s="22" t="s">
        <v>28</v>
      </c>
      <c r="B19" s="16" t="s">
        <v>631</v>
      </c>
    </row>
    <row r="20" spans="1:4" ht="165.75">
      <c r="A20" s="22" t="s">
        <v>29</v>
      </c>
      <c r="B20" s="112" t="s">
        <v>655</v>
      </c>
    </row>
    <row r="21" spans="1:4" ht="17.25" customHeight="1">
      <c r="A21" s="24" t="s">
        <v>30</v>
      </c>
      <c r="B21" s="21"/>
    </row>
    <row r="22" spans="1:4">
      <c r="A22" s="25" t="s">
        <v>31</v>
      </c>
      <c r="B22" s="26">
        <v>5213</v>
      </c>
    </row>
    <row r="23" spans="1:4" ht="51">
      <c r="A23" s="22" t="s">
        <v>32</v>
      </c>
      <c r="B23" s="21" t="s">
        <v>632</v>
      </c>
    </row>
    <row r="24" spans="1:4" ht="63.75">
      <c r="A24" s="22" t="s">
        <v>33</v>
      </c>
      <c r="B24" s="113" t="s">
        <v>644</v>
      </c>
    </row>
    <row r="25" spans="1:4" ht="27">
      <c r="A25" s="23" t="s">
        <v>34</v>
      </c>
      <c r="B25" s="19"/>
    </row>
    <row r="26" spans="1:4" ht="204">
      <c r="A26" s="25" t="s">
        <v>35</v>
      </c>
      <c r="B26" s="95" t="s">
        <v>645</v>
      </c>
    </row>
    <row r="27" spans="1:4" ht="27">
      <c r="A27" s="23" t="s">
        <v>36</v>
      </c>
      <c r="B27" s="16"/>
    </row>
    <row r="28" spans="1:4">
      <c r="A28" s="27" t="s">
        <v>37</v>
      </c>
      <c r="B28" s="16"/>
    </row>
    <row r="29" spans="1:4">
      <c r="A29" s="28" t="s">
        <v>38</v>
      </c>
      <c r="B29" s="16"/>
    </row>
    <row r="30" spans="1:4">
      <c r="A30" s="22" t="s">
        <v>39</v>
      </c>
      <c r="B30" s="16"/>
    </row>
    <row r="31" spans="1:4" ht="13.5">
      <c r="A31" s="24" t="s">
        <v>40</v>
      </c>
      <c r="B31" s="16"/>
    </row>
    <row r="32" spans="1:4" ht="25.5">
      <c r="A32" s="20" t="s">
        <v>41</v>
      </c>
      <c r="B32" s="113" t="s">
        <v>647</v>
      </c>
      <c r="D32" s="96"/>
    </row>
    <row r="33" spans="1:4" ht="38.25">
      <c r="A33" s="20" t="s">
        <v>42</v>
      </c>
      <c r="B33" s="16"/>
    </row>
    <row r="34" spans="1:4" ht="38.25">
      <c r="A34" s="20" t="s">
        <v>43</v>
      </c>
      <c r="B34" s="16"/>
    </row>
    <row r="35" spans="1:4" ht="26.25" customHeight="1">
      <c r="A35" s="20" t="s">
        <v>44</v>
      </c>
      <c r="B35" s="16"/>
    </row>
    <row r="36" spans="1:4" ht="38.25">
      <c r="A36" s="29" t="s">
        <v>45</v>
      </c>
      <c r="B36" s="30"/>
      <c r="D36" s="96"/>
    </row>
    <row r="37" spans="1:4">
      <c r="B37" s="31" t="s">
        <v>46</v>
      </c>
    </row>
    <row r="38" spans="1:4" ht="13.5">
      <c r="A38" s="143" t="s">
        <v>653</v>
      </c>
      <c r="B38" s="33" t="s">
        <v>637</v>
      </c>
    </row>
    <row r="39" spans="1:4" ht="13.5">
      <c r="A39" s="32"/>
      <c r="B39" s="35" t="s">
        <v>47</v>
      </c>
    </row>
    <row r="40" spans="1:4">
      <c r="B40" s="33" t="s">
        <v>48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56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2"/>
  <sheetViews>
    <sheetView topLeftCell="A118" zoomScaleNormal="100" workbookViewId="0">
      <selection activeCell="J126" sqref="J126"/>
    </sheetView>
  </sheetViews>
  <sheetFormatPr defaultRowHeight="12.75"/>
  <cols>
    <col min="1" max="1" width="14.140625" style="36" customWidth="1"/>
    <col min="2" max="2" width="15.42578125" style="36" customWidth="1"/>
    <col min="3" max="3" width="19.5703125" style="36" customWidth="1"/>
    <col min="4" max="4" width="12.7109375" style="36" customWidth="1"/>
    <col min="5" max="7" width="3.140625" style="36" customWidth="1"/>
    <col min="8" max="8" width="16.5703125" style="36" customWidth="1"/>
    <col min="9" max="9" width="16.7109375" style="36" customWidth="1"/>
    <col min="10" max="16384" width="9.140625" style="36"/>
  </cols>
  <sheetData>
    <row r="1" spans="1:9" ht="13.5">
      <c r="A1" s="34"/>
      <c r="B1" s="2"/>
      <c r="I1" s="37" t="s">
        <v>1</v>
      </c>
    </row>
    <row r="2" spans="1:9" ht="13.5">
      <c r="A2" s="1"/>
      <c r="C2" s="38"/>
      <c r="I2" s="37" t="s">
        <v>49</v>
      </c>
    </row>
    <row r="3" spans="1:9">
      <c r="A3" s="39" t="s">
        <v>50</v>
      </c>
      <c r="B3" s="144" t="s">
        <v>51</v>
      </c>
      <c r="C3" s="145"/>
      <c r="D3" s="145"/>
      <c r="E3" s="145"/>
      <c r="F3" s="145"/>
      <c r="G3" s="145"/>
      <c r="H3" s="145"/>
      <c r="I3" s="145"/>
    </row>
    <row r="4" spans="1:9">
      <c r="A4" s="39" t="s">
        <v>52</v>
      </c>
      <c r="B4" s="144" t="s">
        <v>10</v>
      </c>
      <c r="C4" s="145"/>
      <c r="D4" s="145"/>
      <c r="E4" s="145"/>
      <c r="F4" s="145"/>
      <c r="G4" s="145"/>
      <c r="H4" s="145"/>
      <c r="I4" s="145"/>
    </row>
    <row r="5" spans="1:9">
      <c r="A5" s="39" t="s">
        <v>53</v>
      </c>
      <c r="B5" s="144" t="s">
        <v>54</v>
      </c>
      <c r="C5" s="145"/>
      <c r="D5" s="145"/>
      <c r="E5" s="145"/>
      <c r="F5" s="145"/>
      <c r="G5" s="145"/>
      <c r="H5" s="145"/>
      <c r="I5" s="145"/>
    </row>
    <row r="6" spans="1:9">
      <c r="A6" s="39" t="s">
        <v>55</v>
      </c>
      <c r="B6" s="144" t="s">
        <v>56</v>
      </c>
      <c r="C6" s="145"/>
      <c r="D6" s="145"/>
      <c r="E6" s="145"/>
      <c r="F6" s="145"/>
      <c r="G6" s="145"/>
      <c r="H6" s="145"/>
      <c r="I6" s="145"/>
    </row>
    <row r="7" spans="1:9">
      <c r="A7" s="39" t="s">
        <v>57</v>
      </c>
      <c r="B7" s="144" t="s">
        <v>56</v>
      </c>
      <c r="C7" s="145"/>
      <c r="D7" s="145"/>
      <c r="E7" s="145"/>
      <c r="F7" s="145"/>
      <c r="G7" s="145"/>
      <c r="H7" s="145"/>
      <c r="I7" s="145"/>
    </row>
    <row r="8" spans="1:9" ht="18" customHeight="1">
      <c r="A8" s="40"/>
      <c r="B8" s="40"/>
      <c r="C8" s="40"/>
      <c r="D8" s="41"/>
      <c r="E8" s="40"/>
      <c r="F8" s="40"/>
      <c r="G8" s="40"/>
      <c r="H8" s="42"/>
      <c r="I8" s="42"/>
    </row>
    <row r="9" spans="1:9" ht="12.75" hidden="1" customHeight="1">
      <c r="A9" s="40"/>
      <c r="B9" s="40"/>
      <c r="C9" s="40"/>
      <c r="D9" s="40"/>
      <c r="E9" s="40"/>
      <c r="F9" s="40"/>
      <c r="G9" s="40"/>
      <c r="H9" s="40"/>
      <c r="I9" s="40"/>
    </row>
    <row r="10" spans="1:9" ht="1.5" hidden="1" customHeight="1" thickBot="1">
      <c r="A10" s="40"/>
      <c r="B10" s="40"/>
      <c r="C10" s="40"/>
      <c r="D10" s="40"/>
      <c r="E10" s="40"/>
      <c r="F10" s="40"/>
      <c r="G10" s="40"/>
      <c r="H10" s="40"/>
      <c r="I10" s="40"/>
    </row>
    <row r="11" spans="1:9" ht="18.75" customHeight="1" thickBot="1">
      <c r="A11" s="146" t="s">
        <v>58</v>
      </c>
      <c r="B11" s="147"/>
      <c r="C11" s="147"/>
      <c r="D11" s="147"/>
      <c r="E11" s="147"/>
      <c r="F11" s="147"/>
      <c r="G11" s="147"/>
      <c r="H11" s="147"/>
      <c r="I11" s="147"/>
    </row>
    <row r="12" spans="1:9" ht="12" customHeight="1" thickTop="1">
      <c r="A12" s="152"/>
      <c r="B12" s="152"/>
      <c r="C12" s="152"/>
      <c r="D12" s="152"/>
      <c r="E12" s="152"/>
      <c r="F12" s="152"/>
      <c r="G12" s="152"/>
      <c r="H12" s="152"/>
      <c r="I12" s="152"/>
    </row>
    <row r="13" spans="1:9" ht="18.75" customHeight="1">
      <c r="C13" s="152" t="s">
        <v>646</v>
      </c>
      <c r="D13" s="152"/>
      <c r="E13" s="152"/>
      <c r="F13" s="152"/>
      <c r="G13" s="152"/>
      <c r="H13" s="43"/>
    </row>
    <row r="14" spans="1:9">
      <c r="I14" s="36" t="s">
        <v>59</v>
      </c>
    </row>
    <row r="15" spans="1:9">
      <c r="A15" s="153" t="s">
        <v>60</v>
      </c>
      <c r="B15" s="157" t="s">
        <v>61</v>
      </c>
      <c r="C15" s="158"/>
      <c r="D15" s="44" t="s">
        <v>62</v>
      </c>
      <c r="E15" s="163" t="s">
        <v>63</v>
      </c>
      <c r="F15" s="164"/>
      <c r="G15" s="165"/>
      <c r="H15" s="166" t="s">
        <v>64</v>
      </c>
      <c r="I15" s="167"/>
    </row>
    <row r="16" spans="1:9">
      <c r="A16" s="154"/>
      <c r="B16" s="159"/>
      <c r="C16" s="160"/>
      <c r="D16" s="45"/>
      <c r="E16" s="170" t="s">
        <v>65</v>
      </c>
      <c r="F16" s="171"/>
      <c r="G16" s="172"/>
      <c r="H16" s="168"/>
      <c r="I16" s="169"/>
    </row>
    <row r="17" spans="1:9">
      <c r="A17" s="155"/>
      <c r="B17" s="159"/>
      <c r="C17" s="160"/>
      <c r="D17" s="45"/>
      <c r="E17" s="173"/>
      <c r="F17" s="174"/>
      <c r="G17" s="175"/>
      <c r="H17" s="46" t="s">
        <v>66</v>
      </c>
      <c r="I17" s="47" t="s">
        <v>67</v>
      </c>
    </row>
    <row r="18" spans="1:9">
      <c r="A18" s="156"/>
      <c r="B18" s="161"/>
      <c r="C18" s="162"/>
      <c r="D18" s="48"/>
      <c r="E18" s="176"/>
      <c r="F18" s="177"/>
      <c r="G18" s="178"/>
      <c r="H18" s="49" t="s">
        <v>68</v>
      </c>
      <c r="I18" s="50" t="s">
        <v>68</v>
      </c>
    </row>
    <row r="19" spans="1:9">
      <c r="A19" s="50">
        <v>1</v>
      </c>
      <c r="B19" s="148">
        <v>2</v>
      </c>
      <c r="C19" s="148"/>
      <c r="D19" s="50">
        <v>3</v>
      </c>
      <c r="E19" s="148">
        <v>4</v>
      </c>
      <c r="F19" s="148"/>
      <c r="G19" s="148"/>
      <c r="H19" s="50">
        <v>5</v>
      </c>
      <c r="I19" s="50">
        <v>6</v>
      </c>
    </row>
    <row r="20" spans="1:9" ht="13.5">
      <c r="A20" s="51"/>
      <c r="B20" s="149" t="s">
        <v>69</v>
      </c>
      <c r="C20" s="149"/>
      <c r="D20" s="51"/>
      <c r="E20" s="150"/>
      <c r="F20" s="150"/>
      <c r="G20" s="150"/>
      <c r="H20" s="51"/>
      <c r="I20" s="51"/>
    </row>
    <row r="21" spans="1:9">
      <c r="A21" s="51"/>
      <c r="B21" s="151" t="s">
        <v>70</v>
      </c>
      <c r="C21" s="151"/>
      <c r="D21" s="51"/>
      <c r="E21" s="51"/>
      <c r="F21" s="51"/>
      <c r="G21" s="51"/>
      <c r="H21" s="52"/>
      <c r="I21" s="52"/>
    </row>
    <row r="22" spans="1:9" ht="13.5">
      <c r="A22" s="51"/>
      <c r="B22" s="149" t="s">
        <v>597</v>
      </c>
      <c r="C22" s="149"/>
      <c r="D22" s="53" t="s">
        <v>71</v>
      </c>
      <c r="E22" s="51">
        <v>2</v>
      </c>
      <c r="F22" s="51">
        <v>0</v>
      </c>
      <c r="G22" s="51">
        <v>1</v>
      </c>
      <c r="H22" s="97">
        <f>H23+H27+H31+H32</f>
        <v>97104088</v>
      </c>
      <c r="I22" s="97">
        <f>I23+I27+I31+I32</f>
        <v>74295707</v>
      </c>
    </row>
    <row r="23" spans="1:9" ht="19.5" customHeight="1">
      <c r="A23" s="51">
        <v>60</v>
      </c>
      <c r="B23" s="151" t="s">
        <v>72</v>
      </c>
      <c r="C23" s="151"/>
      <c r="D23" s="51"/>
      <c r="E23" s="51">
        <v>2</v>
      </c>
      <c r="F23" s="51">
        <v>0</v>
      </c>
      <c r="G23" s="51">
        <v>2</v>
      </c>
      <c r="H23" s="100">
        <f>H24+H25+H26</f>
        <v>1520688</v>
      </c>
      <c r="I23" s="100">
        <f>SUM(I24:I26)</f>
        <v>829072</v>
      </c>
    </row>
    <row r="24" spans="1:9" ht="29.25" customHeight="1">
      <c r="A24" s="51">
        <v>600</v>
      </c>
      <c r="B24" s="151" t="s">
        <v>73</v>
      </c>
      <c r="C24" s="151"/>
      <c r="D24" s="51"/>
      <c r="E24" s="51">
        <v>2</v>
      </c>
      <c r="F24" s="51">
        <v>0</v>
      </c>
      <c r="G24" s="51">
        <v>3</v>
      </c>
      <c r="H24" s="100">
        <v>0</v>
      </c>
      <c r="I24" s="100">
        <v>0</v>
      </c>
    </row>
    <row r="25" spans="1:9" ht="27.75" customHeight="1">
      <c r="A25" s="51">
        <v>601</v>
      </c>
      <c r="B25" s="151" t="s">
        <v>74</v>
      </c>
      <c r="C25" s="151"/>
      <c r="D25" s="51" t="s">
        <v>75</v>
      </c>
      <c r="E25" s="51">
        <v>2</v>
      </c>
      <c r="F25" s="51">
        <v>0</v>
      </c>
      <c r="G25" s="51">
        <v>4</v>
      </c>
      <c r="H25" s="100">
        <v>1520688</v>
      </c>
      <c r="I25" s="100">
        <v>829072</v>
      </c>
    </row>
    <row r="26" spans="1:9" ht="28.5" customHeight="1">
      <c r="A26" s="51">
        <v>602</v>
      </c>
      <c r="B26" s="151" t="s">
        <v>76</v>
      </c>
      <c r="C26" s="151"/>
      <c r="D26" s="51"/>
      <c r="E26" s="51">
        <v>2</v>
      </c>
      <c r="F26" s="51">
        <v>0</v>
      </c>
      <c r="G26" s="51">
        <v>5</v>
      </c>
      <c r="H26" s="100">
        <v>0</v>
      </c>
      <c r="I26" s="100">
        <v>0</v>
      </c>
    </row>
    <row r="27" spans="1:9" ht="26.25" customHeight="1">
      <c r="A27" s="51">
        <v>61</v>
      </c>
      <c r="B27" s="151" t="s">
        <v>77</v>
      </c>
      <c r="C27" s="151"/>
      <c r="D27" s="51"/>
      <c r="E27" s="51">
        <v>2</v>
      </c>
      <c r="F27" s="51">
        <v>0</v>
      </c>
      <c r="G27" s="51">
        <v>6</v>
      </c>
      <c r="H27" s="100">
        <f>SUM(H28:H30)</f>
        <v>95328918</v>
      </c>
      <c r="I27" s="100">
        <f>SUM(I28:I30)</f>
        <v>73160644</v>
      </c>
    </row>
    <row r="28" spans="1:9" ht="28.5" customHeight="1">
      <c r="A28" s="51">
        <v>610</v>
      </c>
      <c r="B28" s="151" t="s">
        <v>78</v>
      </c>
      <c r="C28" s="151"/>
      <c r="D28" s="51"/>
      <c r="E28" s="51">
        <v>2</v>
      </c>
      <c r="F28" s="51">
        <v>0</v>
      </c>
      <c r="G28" s="51">
        <v>7</v>
      </c>
      <c r="H28" s="100">
        <v>0</v>
      </c>
      <c r="I28" s="100">
        <v>0</v>
      </c>
    </row>
    <row r="29" spans="1:9" ht="25.5" customHeight="1">
      <c r="A29" s="51">
        <v>611</v>
      </c>
      <c r="B29" s="151" t="s">
        <v>79</v>
      </c>
      <c r="C29" s="151"/>
      <c r="D29" s="51" t="s">
        <v>80</v>
      </c>
      <c r="E29" s="51">
        <v>2</v>
      </c>
      <c r="F29" s="51">
        <v>0</v>
      </c>
      <c r="G29" s="51">
        <v>8</v>
      </c>
      <c r="H29" s="100">
        <v>34039882</v>
      </c>
      <c r="I29" s="100">
        <v>28081072</v>
      </c>
    </row>
    <row r="30" spans="1:9" ht="27" customHeight="1">
      <c r="A30" s="51">
        <v>612</v>
      </c>
      <c r="B30" s="151" t="s">
        <v>81</v>
      </c>
      <c r="C30" s="151"/>
      <c r="D30" s="51" t="s">
        <v>82</v>
      </c>
      <c r="E30" s="51">
        <v>2</v>
      </c>
      <c r="F30" s="51">
        <v>0</v>
      </c>
      <c r="G30" s="51">
        <v>9</v>
      </c>
      <c r="H30" s="100">
        <v>61289036</v>
      </c>
      <c r="I30" s="100">
        <v>45079572</v>
      </c>
    </row>
    <row r="31" spans="1:9" ht="28.5" customHeight="1">
      <c r="A31" s="51">
        <v>62</v>
      </c>
      <c r="B31" s="151" t="s">
        <v>83</v>
      </c>
      <c r="C31" s="151"/>
      <c r="D31" s="51"/>
      <c r="E31" s="51">
        <v>2</v>
      </c>
      <c r="F31" s="51">
        <v>1</v>
      </c>
      <c r="G31" s="51">
        <v>0</v>
      </c>
      <c r="H31" s="100">
        <v>0</v>
      </c>
      <c r="I31" s="100">
        <v>0</v>
      </c>
    </row>
    <row r="32" spans="1:9" ht="18.75" customHeight="1">
      <c r="A32" s="51">
        <v>65</v>
      </c>
      <c r="B32" s="151" t="s">
        <v>84</v>
      </c>
      <c r="C32" s="151"/>
      <c r="D32" s="51"/>
      <c r="E32" s="51">
        <v>2</v>
      </c>
      <c r="F32" s="51">
        <v>1</v>
      </c>
      <c r="G32" s="51">
        <v>1</v>
      </c>
      <c r="H32" s="100">
        <v>254482</v>
      </c>
      <c r="I32" s="100">
        <v>305991</v>
      </c>
    </row>
    <row r="33" spans="1:9" ht="39" customHeight="1">
      <c r="A33" s="51"/>
      <c r="B33" s="149" t="s">
        <v>598</v>
      </c>
      <c r="C33" s="149"/>
      <c r="D33" s="51"/>
      <c r="E33" s="51">
        <v>2</v>
      </c>
      <c r="F33" s="51">
        <v>1</v>
      </c>
      <c r="G33" s="51">
        <v>2</v>
      </c>
      <c r="H33" s="97">
        <f>H34+H35+H36+H40+H41+H42+H43-H44+H45</f>
        <v>88843790</v>
      </c>
      <c r="I33" s="97">
        <f>I34+I35+I36+I40+I41+I42+I43-I44+I45</f>
        <v>79691376</v>
      </c>
    </row>
    <row r="34" spans="1:9">
      <c r="A34" s="51">
        <v>50</v>
      </c>
      <c r="B34" s="151" t="s">
        <v>85</v>
      </c>
      <c r="C34" s="151"/>
      <c r="D34" s="51" t="s">
        <v>86</v>
      </c>
      <c r="E34" s="51">
        <v>2</v>
      </c>
      <c r="F34" s="51">
        <v>1</v>
      </c>
      <c r="G34" s="51">
        <v>3</v>
      </c>
      <c r="H34" s="100">
        <v>1042404</v>
      </c>
      <c r="I34" s="100">
        <v>538855</v>
      </c>
    </row>
    <row r="35" spans="1:9">
      <c r="A35" s="51">
        <v>51</v>
      </c>
      <c r="B35" s="151" t="s">
        <v>87</v>
      </c>
      <c r="C35" s="151"/>
      <c r="D35" s="51" t="s">
        <v>88</v>
      </c>
      <c r="E35" s="51">
        <v>2</v>
      </c>
      <c r="F35" s="51">
        <v>1</v>
      </c>
      <c r="G35" s="51">
        <v>4</v>
      </c>
      <c r="H35" s="100">
        <v>24661185</v>
      </c>
      <c r="I35" s="100">
        <v>21982144</v>
      </c>
    </row>
    <row r="36" spans="1:9" ht="27" customHeight="1">
      <c r="A36" s="51">
        <v>52</v>
      </c>
      <c r="B36" s="151" t="s">
        <v>89</v>
      </c>
      <c r="C36" s="151"/>
      <c r="D36" s="51"/>
      <c r="E36" s="51">
        <v>2</v>
      </c>
      <c r="F36" s="51">
        <v>1</v>
      </c>
      <c r="G36" s="51">
        <v>5</v>
      </c>
      <c r="H36" s="100">
        <v>29344367</v>
      </c>
      <c r="I36" s="100">
        <v>28464396</v>
      </c>
    </row>
    <row r="37" spans="1:9" ht="26.25" customHeight="1">
      <c r="A37" s="51" t="s">
        <v>90</v>
      </c>
      <c r="B37" s="151" t="s">
        <v>91</v>
      </c>
      <c r="C37" s="151"/>
      <c r="D37" s="51" t="s">
        <v>92</v>
      </c>
      <c r="E37" s="51">
        <v>2</v>
      </c>
      <c r="F37" s="51">
        <v>1</v>
      </c>
      <c r="G37" s="51">
        <v>6</v>
      </c>
      <c r="H37" s="100">
        <v>19061280</v>
      </c>
      <c r="I37" s="100">
        <v>16753550</v>
      </c>
    </row>
    <row r="38" spans="1:9" ht="26.25" customHeight="1">
      <c r="A38" s="51" t="s">
        <v>93</v>
      </c>
      <c r="B38" s="151" t="s">
        <v>94</v>
      </c>
      <c r="C38" s="151"/>
      <c r="D38" s="51"/>
      <c r="E38" s="51">
        <v>2</v>
      </c>
      <c r="F38" s="51">
        <v>1</v>
      </c>
      <c r="G38" s="51">
        <v>7</v>
      </c>
      <c r="H38" s="100">
        <v>2724299</v>
      </c>
      <c r="I38" s="100">
        <v>5553227</v>
      </c>
    </row>
    <row r="39" spans="1:9" ht="27.75" customHeight="1">
      <c r="A39" s="51" t="s">
        <v>95</v>
      </c>
      <c r="B39" s="151" t="s">
        <v>96</v>
      </c>
      <c r="C39" s="151"/>
      <c r="D39" s="51"/>
      <c r="E39" s="51">
        <v>2</v>
      </c>
      <c r="F39" s="51">
        <v>1</v>
      </c>
      <c r="G39" s="51">
        <v>8</v>
      </c>
      <c r="H39" s="100">
        <v>7558788</v>
      </c>
      <c r="I39" s="100">
        <v>6157619</v>
      </c>
    </row>
    <row r="40" spans="1:9" ht="19.5" customHeight="1">
      <c r="A40" s="51">
        <v>53</v>
      </c>
      <c r="B40" s="151" t="s">
        <v>97</v>
      </c>
      <c r="C40" s="151"/>
      <c r="D40" s="51" t="s">
        <v>98</v>
      </c>
      <c r="E40" s="51">
        <v>2</v>
      </c>
      <c r="F40" s="51">
        <v>1</v>
      </c>
      <c r="G40" s="51">
        <v>9</v>
      </c>
      <c r="H40" s="100">
        <v>18652095</v>
      </c>
      <c r="I40" s="100">
        <v>14520738</v>
      </c>
    </row>
    <row r="41" spans="1:9" ht="12.75" customHeight="1">
      <c r="A41" s="51" t="s">
        <v>99</v>
      </c>
      <c r="B41" s="151" t="s">
        <v>100</v>
      </c>
      <c r="C41" s="151"/>
      <c r="D41" s="51" t="s">
        <v>101</v>
      </c>
      <c r="E41" s="51">
        <v>2</v>
      </c>
      <c r="F41" s="51">
        <v>2</v>
      </c>
      <c r="G41" s="51">
        <v>0</v>
      </c>
      <c r="H41" s="100">
        <v>11042444</v>
      </c>
      <c r="I41" s="100">
        <v>11951475</v>
      </c>
    </row>
    <row r="42" spans="1:9" ht="12.75" customHeight="1">
      <c r="A42" s="51" t="s">
        <v>102</v>
      </c>
      <c r="B42" s="151" t="s">
        <v>103</v>
      </c>
      <c r="C42" s="151"/>
      <c r="D42" s="51"/>
      <c r="E42" s="51">
        <v>2</v>
      </c>
      <c r="F42" s="51">
        <v>2</v>
      </c>
      <c r="G42" s="51">
        <v>1</v>
      </c>
      <c r="H42" s="100">
        <v>429013</v>
      </c>
      <c r="I42" s="100">
        <v>0</v>
      </c>
    </row>
    <row r="43" spans="1:9" ht="14.25" customHeight="1">
      <c r="A43" s="51">
        <v>55</v>
      </c>
      <c r="B43" s="151" t="s">
        <v>104</v>
      </c>
      <c r="C43" s="151"/>
      <c r="D43" s="51" t="s">
        <v>105</v>
      </c>
      <c r="E43" s="51">
        <v>2</v>
      </c>
      <c r="F43" s="51">
        <v>2</v>
      </c>
      <c r="G43" s="51">
        <v>2</v>
      </c>
      <c r="H43" s="100">
        <v>8955510</v>
      </c>
      <c r="I43" s="100">
        <v>8214837</v>
      </c>
    </row>
    <row r="44" spans="1:9" ht="25.5">
      <c r="A44" s="51" t="s">
        <v>106</v>
      </c>
      <c r="B44" s="151" t="s">
        <v>107</v>
      </c>
      <c r="C44" s="151"/>
      <c r="D44" s="51"/>
      <c r="E44" s="51">
        <v>2</v>
      </c>
      <c r="F44" s="51">
        <v>2</v>
      </c>
      <c r="G44" s="51">
        <v>3</v>
      </c>
      <c r="H44" s="100">
        <v>5283228</v>
      </c>
      <c r="I44" s="100">
        <v>5981069</v>
      </c>
    </row>
    <row r="45" spans="1:9" ht="30" customHeight="1">
      <c r="A45" s="51" t="s">
        <v>108</v>
      </c>
      <c r="B45" s="151" t="s">
        <v>109</v>
      </c>
      <c r="C45" s="151"/>
      <c r="D45" s="51"/>
      <c r="E45" s="51">
        <v>2</v>
      </c>
      <c r="F45" s="51">
        <v>2</v>
      </c>
      <c r="G45" s="55">
        <v>4</v>
      </c>
      <c r="H45" s="100">
        <v>0</v>
      </c>
      <c r="I45" s="100">
        <v>0</v>
      </c>
    </row>
    <row r="46" spans="1:9" ht="15.75" customHeight="1">
      <c r="A46" s="51"/>
      <c r="B46" s="149" t="s">
        <v>599</v>
      </c>
      <c r="C46" s="149"/>
      <c r="D46" s="51"/>
      <c r="E46" s="51">
        <v>2</v>
      </c>
      <c r="F46" s="51">
        <v>2</v>
      </c>
      <c r="G46" s="51">
        <v>5</v>
      </c>
      <c r="H46" s="97">
        <f>H22-H33</f>
        <v>8260298</v>
      </c>
      <c r="I46" s="97"/>
    </row>
    <row r="47" spans="1:9" ht="15.75" customHeight="1">
      <c r="A47" s="51"/>
      <c r="B47" s="149" t="s">
        <v>600</v>
      </c>
      <c r="C47" s="149"/>
      <c r="D47" s="51"/>
      <c r="E47" s="51">
        <v>2</v>
      </c>
      <c r="F47" s="51">
        <v>2</v>
      </c>
      <c r="G47" s="51">
        <v>6</v>
      </c>
      <c r="H47" s="97"/>
      <c r="I47" s="97">
        <f>+I33-I22</f>
        <v>5395669</v>
      </c>
    </row>
    <row r="48" spans="1:9">
      <c r="A48" s="51"/>
      <c r="B48" s="151" t="s">
        <v>110</v>
      </c>
      <c r="C48" s="151"/>
      <c r="D48" s="51"/>
      <c r="E48" s="51"/>
      <c r="F48" s="51"/>
      <c r="G48" s="55"/>
      <c r="H48" s="101"/>
      <c r="I48" s="101"/>
    </row>
    <row r="49" spans="1:9" ht="13.5">
      <c r="A49" s="51">
        <v>66</v>
      </c>
      <c r="B49" s="149" t="s">
        <v>601</v>
      </c>
      <c r="C49" s="149"/>
      <c r="D49" s="51"/>
      <c r="E49" s="51">
        <v>2</v>
      </c>
      <c r="F49" s="51">
        <v>2</v>
      </c>
      <c r="G49" s="55">
        <v>7</v>
      </c>
      <c r="H49" s="97">
        <f>H50+H51+H52+H53+H54+H55</f>
        <v>23235082</v>
      </c>
      <c r="I49" s="97">
        <f>I50+I51+I52+I53+I54+I55</f>
        <v>8085108</v>
      </c>
    </row>
    <row r="50" spans="1:9" ht="26.25" customHeight="1">
      <c r="A50" s="51">
        <v>660</v>
      </c>
      <c r="B50" s="151" t="s">
        <v>111</v>
      </c>
      <c r="C50" s="151"/>
      <c r="D50" s="51"/>
      <c r="E50" s="51">
        <v>2</v>
      </c>
      <c r="F50" s="51">
        <v>2</v>
      </c>
      <c r="G50" s="55">
        <v>8</v>
      </c>
      <c r="H50" s="100">
        <v>0</v>
      </c>
      <c r="I50" s="100">
        <v>0</v>
      </c>
    </row>
    <row r="51" spans="1:9" ht="15.75" customHeight="1">
      <c r="A51" s="51">
        <v>661</v>
      </c>
      <c r="B51" s="151" t="s">
        <v>112</v>
      </c>
      <c r="C51" s="151"/>
      <c r="D51" s="51"/>
      <c r="E51" s="51">
        <v>2</v>
      </c>
      <c r="F51" s="51">
        <v>2</v>
      </c>
      <c r="G51" s="51">
        <v>9</v>
      </c>
      <c r="H51" s="100">
        <v>99550</v>
      </c>
      <c r="I51" s="100">
        <v>111543</v>
      </c>
    </row>
    <row r="52" spans="1:9">
      <c r="A52" s="51">
        <v>662</v>
      </c>
      <c r="B52" s="151" t="s">
        <v>113</v>
      </c>
      <c r="C52" s="151"/>
      <c r="D52" s="51"/>
      <c r="E52" s="51">
        <v>2</v>
      </c>
      <c r="F52" s="51">
        <v>3</v>
      </c>
      <c r="G52" s="51">
        <v>0</v>
      </c>
      <c r="H52" s="100">
        <v>23127505</v>
      </c>
      <c r="I52" s="100">
        <v>7782922</v>
      </c>
    </row>
    <row r="53" spans="1:9">
      <c r="A53" s="51">
        <v>663</v>
      </c>
      <c r="B53" s="151" t="s">
        <v>114</v>
      </c>
      <c r="C53" s="151"/>
      <c r="D53" s="51"/>
      <c r="E53" s="51">
        <v>2</v>
      </c>
      <c r="F53" s="51">
        <v>3</v>
      </c>
      <c r="G53" s="51">
        <v>1</v>
      </c>
      <c r="H53" s="100">
        <v>0</v>
      </c>
      <c r="I53" s="100">
        <v>0</v>
      </c>
    </row>
    <row r="54" spans="1:9" ht="26.25" customHeight="1">
      <c r="A54" s="51">
        <v>664</v>
      </c>
      <c r="B54" s="151" t="s">
        <v>115</v>
      </c>
      <c r="C54" s="151"/>
      <c r="D54" s="51"/>
      <c r="E54" s="51">
        <v>2</v>
      </c>
      <c r="F54" s="51">
        <v>3</v>
      </c>
      <c r="G54" s="51">
        <v>2</v>
      </c>
      <c r="H54" s="100">
        <v>0</v>
      </c>
      <c r="I54" s="100">
        <v>0</v>
      </c>
    </row>
    <row r="55" spans="1:9">
      <c r="A55" s="51">
        <v>669</v>
      </c>
      <c r="B55" s="151" t="s">
        <v>116</v>
      </c>
      <c r="C55" s="151"/>
      <c r="D55" s="51"/>
      <c r="E55" s="51">
        <v>2</v>
      </c>
      <c r="F55" s="51">
        <v>3</v>
      </c>
      <c r="G55" s="51">
        <v>3</v>
      </c>
      <c r="H55" s="100">
        <v>8027</v>
      </c>
      <c r="I55" s="100">
        <v>190643</v>
      </c>
    </row>
    <row r="56" spans="1:9" ht="13.5">
      <c r="A56" s="51">
        <v>56</v>
      </c>
      <c r="B56" s="149" t="s">
        <v>602</v>
      </c>
      <c r="C56" s="149"/>
      <c r="D56" s="51"/>
      <c r="E56" s="51">
        <v>2</v>
      </c>
      <c r="F56" s="51">
        <v>3</v>
      </c>
      <c r="G56" s="51">
        <v>4</v>
      </c>
      <c r="H56" s="97">
        <f>H57+H58+H59+H60+H61</f>
        <v>3730830</v>
      </c>
      <c r="I56" s="97">
        <f>I57+I58+I59+I60+I61</f>
        <v>3033491</v>
      </c>
    </row>
    <row r="57" spans="1:9" ht="25.5" customHeight="1">
      <c r="A57" s="51">
        <v>560</v>
      </c>
      <c r="B57" s="151" t="s">
        <v>117</v>
      </c>
      <c r="C57" s="151"/>
      <c r="D57" s="51"/>
      <c r="E57" s="51">
        <v>2</v>
      </c>
      <c r="F57" s="51">
        <v>3</v>
      </c>
      <c r="G57" s="51">
        <v>5</v>
      </c>
      <c r="H57" s="100">
        <v>0</v>
      </c>
      <c r="I57" s="100">
        <v>0</v>
      </c>
    </row>
    <row r="58" spans="1:9">
      <c r="A58" s="51">
        <v>561</v>
      </c>
      <c r="B58" s="151" t="s">
        <v>118</v>
      </c>
      <c r="C58" s="151"/>
      <c r="D58" s="51"/>
      <c r="E58" s="51">
        <v>2</v>
      </c>
      <c r="F58" s="51">
        <v>3</v>
      </c>
      <c r="G58" s="51">
        <v>6</v>
      </c>
      <c r="H58" s="100">
        <v>900418</v>
      </c>
      <c r="I58" s="100">
        <v>1407283</v>
      </c>
    </row>
    <row r="59" spans="1:9" ht="14.25" customHeight="1">
      <c r="A59" s="51">
        <v>562</v>
      </c>
      <c r="B59" s="151" t="s">
        <v>119</v>
      </c>
      <c r="C59" s="151"/>
      <c r="D59" s="51"/>
      <c r="E59" s="51">
        <v>2</v>
      </c>
      <c r="F59" s="51">
        <v>3</v>
      </c>
      <c r="G59" s="51">
        <v>7</v>
      </c>
      <c r="H59" s="100">
        <v>2830412</v>
      </c>
      <c r="I59" s="100">
        <v>1626208</v>
      </c>
    </row>
    <row r="60" spans="1:9">
      <c r="A60" s="51">
        <v>563</v>
      </c>
      <c r="B60" s="151" t="s">
        <v>120</v>
      </c>
      <c r="C60" s="151"/>
      <c r="D60" s="51"/>
      <c r="E60" s="51">
        <v>2</v>
      </c>
      <c r="F60" s="51">
        <v>3</v>
      </c>
      <c r="G60" s="51">
        <v>8</v>
      </c>
      <c r="H60" s="100">
        <v>0</v>
      </c>
      <c r="I60" s="100">
        <v>0</v>
      </c>
    </row>
    <row r="61" spans="1:9">
      <c r="A61" s="51">
        <v>569</v>
      </c>
      <c r="B61" s="151" t="s">
        <v>121</v>
      </c>
      <c r="C61" s="151"/>
      <c r="D61" s="51"/>
      <c r="E61" s="51">
        <v>2</v>
      </c>
      <c r="F61" s="51">
        <v>3</v>
      </c>
      <c r="G61" s="51">
        <v>9</v>
      </c>
      <c r="H61" s="100">
        <v>0</v>
      </c>
      <c r="I61" s="100">
        <v>0</v>
      </c>
    </row>
    <row r="62" spans="1:9" ht="29.25" customHeight="1">
      <c r="A62" s="51"/>
      <c r="B62" s="149" t="s">
        <v>603</v>
      </c>
      <c r="C62" s="149"/>
      <c r="D62" s="51"/>
      <c r="E62" s="51">
        <v>2</v>
      </c>
      <c r="F62" s="51">
        <v>4</v>
      </c>
      <c r="G62" s="51">
        <v>0</v>
      </c>
      <c r="H62" s="97">
        <f>+H49-H56</f>
        <v>19504252</v>
      </c>
      <c r="I62" s="97">
        <f>+I49-I56</f>
        <v>5051617</v>
      </c>
    </row>
    <row r="63" spans="1:9" ht="30" customHeight="1">
      <c r="A63" s="51"/>
      <c r="B63" s="149" t="s">
        <v>604</v>
      </c>
      <c r="C63" s="149"/>
      <c r="D63" s="51"/>
      <c r="E63" s="51">
        <v>2</v>
      </c>
      <c r="F63" s="51">
        <v>4</v>
      </c>
      <c r="G63" s="51">
        <v>1</v>
      </c>
      <c r="H63" s="97">
        <v>0</v>
      </c>
      <c r="I63" s="97"/>
    </row>
    <row r="64" spans="1:9" ht="26.25" customHeight="1">
      <c r="A64" s="51"/>
      <c r="B64" s="149" t="s">
        <v>605</v>
      </c>
      <c r="C64" s="149"/>
      <c r="D64" s="51"/>
      <c r="E64" s="51">
        <v>2</v>
      </c>
      <c r="F64" s="51">
        <v>4</v>
      </c>
      <c r="G64" s="51">
        <v>2</v>
      </c>
      <c r="H64" s="56">
        <f>+H46-H47+H62-H63</f>
        <v>27764550</v>
      </c>
      <c r="I64" s="56"/>
    </row>
    <row r="65" spans="1:9" ht="30" customHeight="1">
      <c r="A65" s="51"/>
      <c r="B65" s="149" t="s">
        <v>606</v>
      </c>
      <c r="C65" s="149"/>
      <c r="D65" s="51"/>
      <c r="E65" s="51">
        <v>2</v>
      </c>
      <c r="F65" s="51">
        <v>4</v>
      </c>
      <c r="G65" s="51">
        <v>3</v>
      </c>
      <c r="H65" s="56">
        <v>0</v>
      </c>
      <c r="I65" s="56">
        <v>344052</v>
      </c>
    </row>
    <row r="66" spans="1:9" ht="15.75" customHeight="1">
      <c r="A66" s="51"/>
      <c r="B66" s="151" t="s">
        <v>122</v>
      </c>
      <c r="C66" s="151"/>
      <c r="D66" s="51"/>
      <c r="E66" s="51"/>
      <c r="F66" s="51"/>
      <c r="G66" s="55"/>
      <c r="H66" s="101"/>
      <c r="I66" s="101"/>
    </row>
    <row r="67" spans="1:9" ht="25.5" customHeight="1">
      <c r="A67" s="51">
        <v>67</v>
      </c>
      <c r="B67" s="149" t="s">
        <v>607</v>
      </c>
      <c r="C67" s="149"/>
      <c r="D67" s="150"/>
      <c r="E67" s="150">
        <v>2</v>
      </c>
      <c r="F67" s="150">
        <v>4</v>
      </c>
      <c r="G67" s="179">
        <v>4</v>
      </c>
      <c r="H67" s="180">
        <f>H69+H70+H71+H72+H73+H74+H75+H76+H77</f>
        <v>20207</v>
      </c>
      <c r="I67" s="180">
        <f>I69+I70+I71+I72+I73+I74+I75+I76+I77</f>
        <v>3098918</v>
      </c>
    </row>
    <row r="68" spans="1:9" ht="18" customHeight="1">
      <c r="A68" s="51" t="s">
        <v>123</v>
      </c>
      <c r="B68" s="149"/>
      <c r="C68" s="149"/>
      <c r="D68" s="150"/>
      <c r="E68" s="150"/>
      <c r="F68" s="150"/>
      <c r="G68" s="179"/>
      <c r="H68" s="181"/>
      <c r="I68" s="181"/>
    </row>
    <row r="69" spans="1:9" ht="16.5" customHeight="1">
      <c r="A69" s="51">
        <v>670</v>
      </c>
      <c r="B69" s="151" t="s">
        <v>124</v>
      </c>
      <c r="C69" s="151"/>
      <c r="D69" s="51"/>
      <c r="E69" s="51">
        <v>2</v>
      </c>
      <c r="F69" s="51">
        <v>4</v>
      </c>
      <c r="G69" s="51">
        <v>5</v>
      </c>
      <c r="H69" s="100">
        <v>0</v>
      </c>
      <c r="I69" s="100">
        <v>2881</v>
      </c>
    </row>
    <row r="70" spans="1:9" ht="27" customHeight="1">
      <c r="A70" s="51">
        <v>671</v>
      </c>
      <c r="B70" s="151" t="s">
        <v>125</v>
      </c>
      <c r="C70" s="151"/>
      <c r="D70" s="51"/>
      <c r="E70" s="51">
        <v>2</v>
      </c>
      <c r="F70" s="51">
        <v>4</v>
      </c>
      <c r="G70" s="51">
        <v>6</v>
      </c>
      <c r="H70" s="100">
        <v>0</v>
      </c>
      <c r="I70" s="100">
        <v>0</v>
      </c>
    </row>
    <row r="71" spans="1:9" ht="15" customHeight="1">
      <c r="A71" s="51">
        <v>672</v>
      </c>
      <c r="B71" s="151" t="s">
        <v>126</v>
      </c>
      <c r="C71" s="151"/>
      <c r="D71" s="51"/>
      <c r="E71" s="51">
        <v>2</v>
      </c>
      <c r="F71" s="51">
        <v>4</v>
      </c>
      <c r="G71" s="51">
        <v>7</v>
      </c>
      <c r="H71" s="100">
        <v>0</v>
      </c>
      <c r="I71" s="100">
        <v>0</v>
      </c>
    </row>
    <row r="72" spans="1:9" ht="28.5" customHeight="1">
      <c r="A72" s="51">
        <v>674</v>
      </c>
      <c r="B72" s="151" t="s">
        <v>127</v>
      </c>
      <c r="C72" s="151"/>
      <c r="D72" s="51"/>
      <c r="E72" s="51">
        <v>2</v>
      </c>
      <c r="F72" s="51">
        <v>4</v>
      </c>
      <c r="G72" s="51">
        <v>8</v>
      </c>
      <c r="H72" s="100">
        <v>0</v>
      </c>
      <c r="I72" s="100">
        <v>0</v>
      </c>
    </row>
    <row r="73" spans="1:9" ht="17.25" customHeight="1">
      <c r="A73" s="51">
        <v>675</v>
      </c>
      <c r="B73" s="151" t="s">
        <v>128</v>
      </c>
      <c r="C73" s="151"/>
      <c r="D73" s="51"/>
      <c r="E73" s="51">
        <v>2</v>
      </c>
      <c r="F73" s="51">
        <v>4</v>
      </c>
      <c r="G73" s="51">
        <v>9</v>
      </c>
      <c r="H73" s="100">
        <v>4587</v>
      </c>
      <c r="I73" s="100">
        <v>1202</v>
      </c>
    </row>
    <row r="74" spans="1:9" ht="15.75" customHeight="1">
      <c r="A74" s="51">
        <v>676</v>
      </c>
      <c r="B74" s="151" t="s">
        <v>129</v>
      </c>
      <c r="C74" s="151"/>
      <c r="D74" s="51"/>
      <c r="E74" s="51">
        <v>2</v>
      </c>
      <c r="F74" s="51">
        <v>5</v>
      </c>
      <c r="G74" s="51">
        <v>0</v>
      </c>
      <c r="H74" s="100">
        <v>0</v>
      </c>
      <c r="I74" s="100">
        <v>0</v>
      </c>
    </row>
    <row r="75" spans="1:9" ht="12.75" customHeight="1">
      <c r="A75" s="51">
        <v>677</v>
      </c>
      <c r="B75" s="151" t="s">
        <v>130</v>
      </c>
      <c r="C75" s="151"/>
      <c r="D75" s="51" t="s">
        <v>131</v>
      </c>
      <c r="E75" s="51">
        <v>2</v>
      </c>
      <c r="F75" s="51">
        <v>5</v>
      </c>
      <c r="G75" s="51">
        <v>1</v>
      </c>
      <c r="H75" s="100">
        <v>15620</v>
      </c>
      <c r="I75" s="100">
        <v>4250</v>
      </c>
    </row>
    <row r="76" spans="1:9" ht="25.5" customHeight="1">
      <c r="A76" s="51">
        <v>678</v>
      </c>
      <c r="B76" s="151" t="s">
        <v>132</v>
      </c>
      <c r="C76" s="151"/>
      <c r="D76" s="51"/>
      <c r="E76" s="51">
        <v>2</v>
      </c>
      <c r="F76" s="51">
        <v>5</v>
      </c>
      <c r="G76" s="51">
        <v>2</v>
      </c>
      <c r="H76" s="100">
        <v>0</v>
      </c>
      <c r="I76" s="100">
        <v>0</v>
      </c>
    </row>
    <row r="77" spans="1:9" ht="27.75" customHeight="1">
      <c r="A77" s="51">
        <v>679</v>
      </c>
      <c r="B77" s="151" t="s">
        <v>133</v>
      </c>
      <c r="C77" s="151"/>
      <c r="D77" s="51"/>
      <c r="E77" s="51">
        <v>2</v>
      </c>
      <c r="F77" s="51">
        <v>5</v>
      </c>
      <c r="G77" s="51">
        <v>3</v>
      </c>
      <c r="H77" s="100">
        <v>0</v>
      </c>
      <c r="I77" s="100">
        <v>3090585</v>
      </c>
    </row>
    <row r="78" spans="1:9" ht="12.75" customHeight="1">
      <c r="A78" s="51">
        <v>57</v>
      </c>
      <c r="B78" s="149" t="s">
        <v>608</v>
      </c>
      <c r="C78" s="149"/>
      <c r="D78" s="150"/>
      <c r="E78" s="150">
        <v>2</v>
      </c>
      <c r="F78" s="150">
        <v>5</v>
      </c>
      <c r="G78" s="150">
        <v>4</v>
      </c>
      <c r="H78" s="180">
        <f>SUM(H80:H88)</f>
        <v>2463588</v>
      </c>
      <c r="I78" s="180">
        <f>SUM(I80:I88)</f>
        <v>1587838</v>
      </c>
    </row>
    <row r="79" spans="1:9" ht="29.25" customHeight="1">
      <c r="A79" s="51" t="s">
        <v>134</v>
      </c>
      <c r="B79" s="149"/>
      <c r="C79" s="149"/>
      <c r="D79" s="150"/>
      <c r="E79" s="150"/>
      <c r="F79" s="150"/>
      <c r="G79" s="150"/>
      <c r="H79" s="181"/>
      <c r="I79" s="181"/>
    </row>
    <row r="80" spans="1:9" ht="27" customHeight="1">
      <c r="A80" s="51">
        <v>570</v>
      </c>
      <c r="B80" s="151" t="s">
        <v>135</v>
      </c>
      <c r="C80" s="151"/>
      <c r="D80" s="51"/>
      <c r="E80" s="51">
        <v>2</v>
      </c>
      <c r="F80" s="51">
        <v>5</v>
      </c>
      <c r="G80" s="51">
        <v>5</v>
      </c>
      <c r="H80" s="100">
        <v>2728</v>
      </c>
      <c r="I80" s="100">
        <v>2183</v>
      </c>
    </row>
    <row r="81" spans="1:9" ht="27" customHeight="1">
      <c r="A81" s="51">
        <v>571</v>
      </c>
      <c r="B81" s="151" t="s">
        <v>136</v>
      </c>
      <c r="C81" s="151"/>
      <c r="D81" s="51"/>
      <c r="E81" s="51">
        <v>2</v>
      </c>
      <c r="F81" s="51">
        <v>5</v>
      </c>
      <c r="G81" s="51">
        <v>6</v>
      </c>
      <c r="H81" s="100">
        <v>0</v>
      </c>
      <c r="I81" s="100">
        <v>0</v>
      </c>
    </row>
    <row r="82" spans="1:9" ht="27" customHeight="1">
      <c r="A82" s="51">
        <v>572</v>
      </c>
      <c r="B82" s="151" t="s">
        <v>137</v>
      </c>
      <c r="C82" s="151"/>
      <c r="D82" s="51"/>
      <c r="E82" s="51">
        <v>2</v>
      </c>
      <c r="F82" s="51">
        <v>5</v>
      </c>
      <c r="G82" s="51">
        <v>7</v>
      </c>
      <c r="H82" s="100">
        <v>0</v>
      </c>
      <c r="I82" s="100">
        <v>0</v>
      </c>
    </row>
    <row r="83" spans="1:9" ht="27.75" customHeight="1">
      <c r="A83" s="51">
        <v>574</v>
      </c>
      <c r="B83" s="151" t="s">
        <v>138</v>
      </c>
      <c r="C83" s="151"/>
      <c r="D83" s="51"/>
      <c r="E83" s="51">
        <v>2</v>
      </c>
      <c r="F83" s="51">
        <v>5</v>
      </c>
      <c r="G83" s="51">
        <v>8</v>
      </c>
      <c r="H83" s="100">
        <v>0</v>
      </c>
      <c r="I83" s="100">
        <v>0</v>
      </c>
    </row>
    <row r="84" spans="1:9" ht="15" customHeight="1">
      <c r="A84" s="51">
        <v>575</v>
      </c>
      <c r="B84" s="151" t="s">
        <v>139</v>
      </c>
      <c r="C84" s="151"/>
      <c r="D84" s="51"/>
      <c r="E84" s="51">
        <v>2</v>
      </c>
      <c r="F84" s="51">
        <v>5</v>
      </c>
      <c r="G84" s="51">
        <v>9</v>
      </c>
      <c r="H84" s="100">
        <v>0</v>
      </c>
      <c r="I84" s="100">
        <v>0</v>
      </c>
    </row>
    <row r="85" spans="1:9">
      <c r="A85" s="51">
        <v>576</v>
      </c>
      <c r="B85" s="151" t="s">
        <v>140</v>
      </c>
      <c r="C85" s="151"/>
      <c r="D85" s="51"/>
      <c r="E85" s="51">
        <v>2</v>
      </c>
      <c r="F85" s="51">
        <v>6</v>
      </c>
      <c r="G85" s="51">
        <v>0</v>
      </c>
      <c r="H85" s="100">
        <v>0</v>
      </c>
      <c r="I85" s="100">
        <v>0</v>
      </c>
    </row>
    <row r="86" spans="1:9">
      <c r="A86" s="51">
        <v>577</v>
      </c>
      <c r="B86" s="151" t="s">
        <v>141</v>
      </c>
      <c r="C86" s="151"/>
      <c r="D86" s="51"/>
      <c r="E86" s="51">
        <v>2</v>
      </c>
      <c r="F86" s="51">
        <v>6</v>
      </c>
      <c r="G86" s="51">
        <v>1</v>
      </c>
      <c r="H86" s="100">
        <v>0</v>
      </c>
      <c r="I86" s="100">
        <v>0</v>
      </c>
    </row>
    <row r="87" spans="1:9" ht="27.75" customHeight="1">
      <c r="A87" s="51">
        <v>578</v>
      </c>
      <c r="B87" s="151" t="s">
        <v>142</v>
      </c>
      <c r="C87" s="151"/>
      <c r="D87" s="51"/>
      <c r="E87" s="51">
        <v>2</v>
      </c>
      <c r="F87" s="51">
        <v>6</v>
      </c>
      <c r="G87" s="51">
        <v>2</v>
      </c>
      <c r="H87" s="100">
        <v>0</v>
      </c>
      <c r="I87" s="100">
        <v>0</v>
      </c>
    </row>
    <row r="88" spans="1:9" ht="25.5" customHeight="1">
      <c r="A88" s="51">
        <v>579</v>
      </c>
      <c r="B88" s="151" t="s">
        <v>143</v>
      </c>
      <c r="C88" s="151"/>
      <c r="D88" s="51"/>
      <c r="E88" s="51">
        <v>2</v>
      </c>
      <c r="F88" s="51">
        <v>6</v>
      </c>
      <c r="G88" s="51">
        <v>3</v>
      </c>
      <c r="H88" s="100">
        <v>2460860</v>
      </c>
      <c r="I88" s="100">
        <v>1585655</v>
      </c>
    </row>
    <row r="89" spans="1:9" ht="29.25" customHeight="1">
      <c r="A89" s="51"/>
      <c r="B89" s="149" t="s">
        <v>609</v>
      </c>
      <c r="C89" s="149"/>
      <c r="D89" s="51"/>
      <c r="E89" s="51">
        <v>2</v>
      </c>
      <c r="F89" s="51">
        <v>6</v>
      </c>
      <c r="G89" s="51">
        <v>4</v>
      </c>
      <c r="H89" s="97"/>
      <c r="I89" s="97">
        <f>+I67-I78</f>
        <v>1511080</v>
      </c>
    </row>
    <row r="90" spans="1:9" ht="25.5" customHeight="1">
      <c r="A90" s="51"/>
      <c r="B90" s="149" t="s">
        <v>610</v>
      </c>
      <c r="C90" s="149"/>
      <c r="D90" s="51"/>
      <c r="E90" s="51">
        <v>2</v>
      </c>
      <c r="F90" s="51">
        <v>6</v>
      </c>
      <c r="G90" s="51">
        <v>5</v>
      </c>
      <c r="H90" s="97">
        <f>H78-H67</f>
        <v>2443381</v>
      </c>
      <c r="I90" s="97"/>
    </row>
    <row r="91" spans="1:9" ht="66.75" customHeight="1">
      <c r="A91" s="51"/>
      <c r="B91" s="151" t="s">
        <v>144</v>
      </c>
      <c r="C91" s="151"/>
      <c r="D91" s="51"/>
      <c r="E91" s="51"/>
      <c r="F91" s="51"/>
      <c r="G91" s="55"/>
      <c r="H91" s="101"/>
      <c r="I91" s="101"/>
    </row>
    <row r="92" spans="1:9" ht="30.75" customHeight="1">
      <c r="A92" s="51" t="s">
        <v>145</v>
      </c>
      <c r="B92" s="149" t="s">
        <v>611</v>
      </c>
      <c r="C92" s="149"/>
      <c r="D92" s="51"/>
      <c r="E92" s="51">
        <v>2</v>
      </c>
      <c r="F92" s="51">
        <v>6</v>
      </c>
      <c r="G92" s="51">
        <v>6</v>
      </c>
      <c r="H92" s="97">
        <v>0</v>
      </c>
      <c r="I92" s="97"/>
    </row>
    <row r="93" spans="1:9" ht="29.25" customHeight="1">
      <c r="A93" s="51">
        <v>680</v>
      </c>
      <c r="B93" s="151" t="s">
        <v>146</v>
      </c>
      <c r="C93" s="151"/>
      <c r="D93" s="51"/>
      <c r="E93" s="51">
        <v>2</v>
      </c>
      <c r="F93" s="51">
        <v>6</v>
      </c>
      <c r="G93" s="51">
        <v>7</v>
      </c>
      <c r="H93" s="101">
        <v>0</v>
      </c>
      <c r="I93" s="101"/>
    </row>
    <row r="94" spans="1:9" ht="29.25" customHeight="1">
      <c r="A94" s="51">
        <v>681</v>
      </c>
      <c r="B94" s="151" t="s">
        <v>147</v>
      </c>
      <c r="C94" s="151"/>
      <c r="D94" s="51"/>
      <c r="E94" s="51">
        <v>2</v>
      </c>
      <c r="F94" s="51">
        <v>6</v>
      </c>
      <c r="G94" s="51">
        <v>8</v>
      </c>
      <c r="H94" s="101">
        <v>0</v>
      </c>
      <c r="I94" s="101"/>
    </row>
    <row r="95" spans="1:9" ht="39.75" customHeight="1">
      <c r="A95" s="51">
        <v>682</v>
      </c>
      <c r="B95" s="151" t="s">
        <v>148</v>
      </c>
      <c r="C95" s="151"/>
      <c r="D95" s="51"/>
      <c r="E95" s="51">
        <v>2</v>
      </c>
      <c r="F95" s="51">
        <v>6</v>
      </c>
      <c r="G95" s="51">
        <v>9</v>
      </c>
      <c r="H95" s="101">
        <v>0</v>
      </c>
      <c r="I95" s="101"/>
    </row>
    <row r="96" spans="1:9" ht="42.75" customHeight="1">
      <c r="A96" s="51">
        <v>683</v>
      </c>
      <c r="B96" s="151" t="s">
        <v>149</v>
      </c>
      <c r="C96" s="151"/>
      <c r="D96" s="51"/>
      <c r="E96" s="51">
        <v>2</v>
      </c>
      <c r="F96" s="51">
        <v>7</v>
      </c>
      <c r="G96" s="51">
        <v>0</v>
      </c>
      <c r="H96" s="101">
        <v>0</v>
      </c>
      <c r="I96" s="101"/>
    </row>
    <row r="97" spans="1:9" ht="54.75" customHeight="1">
      <c r="A97" s="51">
        <v>684</v>
      </c>
      <c r="B97" s="151" t="s">
        <v>150</v>
      </c>
      <c r="C97" s="151"/>
      <c r="D97" s="51"/>
      <c r="E97" s="51">
        <v>2</v>
      </c>
      <c r="F97" s="51">
        <v>7</v>
      </c>
      <c r="G97" s="51">
        <v>1</v>
      </c>
      <c r="H97" s="101">
        <v>0</v>
      </c>
      <c r="I97" s="101"/>
    </row>
    <row r="98" spans="1:9" ht="27" customHeight="1">
      <c r="A98" s="51">
        <v>685</v>
      </c>
      <c r="B98" s="151" t="s">
        <v>151</v>
      </c>
      <c r="C98" s="151"/>
      <c r="D98" s="51"/>
      <c r="E98" s="51">
        <v>2</v>
      </c>
      <c r="F98" s="51">
        <v>7</v>
      </c>
      <c r="G98" s="51">
        <v>2</v>
      </c>
      <c r="H98" s="100">
        <v>0</v>
      </c>
      <c r="I98" s="100"/>
    </row>
    <row r="99" spans="1:9" ht="27.75" customHeight="1">
      <c r="A99" s="51">
        <v>686</v>
      </c>
      <c r="B99" s="151" t="s">
        <v>152</v>
      </c>
      <c r="C99" s="151"/>
      <c r="D99" s="51"/>
      <c r="E99" s="51">
        <v>2</v>
      </c>
      <c r="F99" s="51">
        <v>7</v>
      </c>
      <c r="G99" s="51">
        <v>3</v>
      </c>
      <c r="H99" s="101">
        <v>0</v>
      </c>
      <c r="I99" s="101"/>
    </row>
    <row r="100" spans="1:9" ht="27" customHeight="1">
      <c r="A100" s="51">
        <v>687</v>
      </c>
      <c r="B100" s="151" t="s">
        <v>153</v>
      </c>
      <c r="C100" s="151"/>
      <c r="D100" s="51"/>
      <c r="E100" s="51">
        <v>2</v>
      </c>
      <c r="F100" s="51">
        <v>7</v>
      </c>
      <c r="G100" s="51">
        <v>4</v>
      </c>
      <c r="H100" s="101">
        <v>0</v>
      </c>
      <c r="I100" s="101"/>
    </row>
    <row r="101" spans="1:9" ht="26.25" customHeight="1">
      <c r="A101" s="51">
        <v>689</v>
      </c>
      <c r="B101" s="151" t="s">
        <v>154</v>
      </c>
      <c r="C101" s="151"/>
      <c r="D101" s="51"/>
      <c r="E101" s="51">
        <v>2</v>
      </c>
      <c r="F101" s="51">
        <v>7</v>
      </c>
      <c r="G101" s="51">
        <v>5</v>
      </c>
      <c r="H101" s="101">
        <v>0</v>
      </c>
      <c r="I101" s="101"/>
    </row>
    <row r="102" spans="1:9" ht="27.75" customHeight="1">
      <c r="A102" s="51" t="s">
        <v>155</v>
      </c>
      <c r="B102" s="149" t="s">
        <v>612</v>
      </c>
      <c r="C102" s="149"/>
      <c r="D102" s="51"/>
      <c r="E102" s="51">
        <v>2</v>
      </c>
      <c r="F102" s="51">
        <v>7</v>
      </c>
      <c r="G102" s="51">
        <v>6</v>
      </c>
      <c r="H102" s="97">
        <f>SUM(H103:H110)</f>
        <v>0</v>
      </c>
      <c r="I102" s="97">
        <f>SUM(I103:I110)</f>
        <v>0</v>
      </c>
    </row>
    <row r="103" spans="1:9" ht="25.5" customHeight="1">
      <c r="A103" s="51">
        <v>580</v>
      </c>
      <c r="B103" s="151" t="s">
        <v>156</v>
      </c>
      <c r="C103" s="151"/>
      <c r="D103" s="51"/>
      <c r="E103" s="51">
        <v>2</v>
      </c>
      <c r="F103" s="51">
        <v>7</v>
      </c>
      <c r="G103" s="51">
        <v>7</v>
      </c>
      <c r="H103" s="100">
        <v>0</v>
      </c>
      <c r="I103" s="100"/>
    </row>
    <row r="104" spans="1:9" ht="25.5" customHeight="1">
      <c r="A104" s="51">
        <v>581</v>
      </c>
      <c r="B104" s="151" t="s">
        <v>157</v>
      </c>
      <c r="C104" s="151"/>
      <c r="D104" s="51"/>
      <c r="E104" s="51">
        <v>2</v>
      </c>
      <c r="F104" s="51">
        <v>7</v>
      </c>
      <c r="G104" s="51">
        <v>8</v>
      </c>
      <c r="H104" s="100">
        <v>0</v>
      </c>
      <c r="I104" s="100"/>
    </row>
    <row r="105" spans="1:9" ht="29.25" customHeight="1">
      <c r="A105" s="51">
        <v>582</v>
      </c>
      <c r="B105" s="151" t="s">
        <v>158</v>
      </c>
      <c r="C105" s="151"/>
      <c r="D105" s="51"/>
      <c r="E105" s="51">
        <v>2</v>
      </c>
      <c r="F105" s="51">
        <v>7</v>
      </c>
      <c r="G105" s="51">
        <v>9</v>
      </c>
      <c r="H105" s="100">
        <v>0</v>
      </c>
      <c r="I105" s="100"/>
    </row>
    <row r="106" spans="1:9" ht="27.75" customHeight="1">
      <c r="A106" s="51">
        <v>583</v>
      </c>
      <c r="B106" s="151" t="s">
        <v>159</v>
      </c>
      <c r="C106" s="151"/>
      <c r="D106" s="51"/>
      <c r="E106" s="51">
        <v>2</v>
      </c>
      <c r="F106" s="51">
        <v>8</v>
      </c>
      <c r="G106" s="51">
        <v>0</v>
      </c>
      <c r="H106" s="100">
        <v>0</v>
      </c>
      <c r="I106" s="100"/>
    </row>
    <row r="107" spans="1:9" ht="42.75" customHeight="1">
      <c r="A107" s="51">
        <v>584</v>
      </c>
      <c r="B107" s="151" t="s">
        <v>160</v>
      </c>
      <c r="C107" s="151"/>
      <c r="D107" s="51"/>
      <c r="E107" s="51">
        <v>2</v>
      </c>
      <c r="F107" s="51">
        <v>8</v>
      </c>
      <c r="G107" s="51">
        <v>1</v>
      </c>
      <c r="H107" s="100">
        <v>0</v>
      </c>
      <c r="I107" s="100"/>
    </row>
    <row r="108" spans="1:9" ht="15" customHeight="1">
      <c r="A108" s="51">
        <v>585</v>
      </c>
      <c r="B108" s="151" t="s">
        <v>161</v>
      </c>
      <c r="C108" s="151"/>
      <c r="D108" s="51"/>
      <c r="E108" s="51">
        <v>2</v>
      </c>
      <c r="F108" s="51">
        <v>8</v>
      </c>
      <c r="G108" s="51">
        <v>2</v>
      </c>
      <c r="H108" s="100">
        <v>0</v>
      </c>
      <c r="I108" s="100"/>
    </row>
    <row r="109" spans="1:9" ht="27.75" customHeight="1">
      <c r="A109" s="51">
        <v>586</v>
      </c>
      <c r="B109" s="151" t="s">
        <v>162</v>
      </c>
      <c r="C109" s="151"/>
      <c r="D109" s="51"/>
      <c r="E109" s="51">
        <v>2</v>
      </c>
      <c r="F109" s="51">
        <v>8</v>
      </c>
      <c r="G109" s="51">
        <v>3</v>
      </c>
      <c r="H109" s="100">
        <v>0</v>
      </c>
      <c r="I109" s="100"/>
    </row>
    <row r="110" spans="1:9" ht="17.25" customHeight="1">
      <c r="A110" s="51">
        <v>589</v>
      </c>
      <c r="B110" s="151" t="s">
        <v>163</v>
      </c>
      <c r="C110" s="151"/>
      <c r="D110" s="51"/>
      <c r="E110" s="51">
        <v>2</v>
      </c>
      <c r="F110" s="51">
        <v>8</v>
      </c>
      <c r="G110" s="51">
        <v>4</v>
      </c>
      <c r="H110" s="100">
        <v>0</v>
      </c>
      <c r="I110" s="100"/>
    </row>
    <row r="111" spans="1:9" ht="30" customHeight="1">
      <c r="A111" s="51" t="s">
        <v>164</v>
      </c>
      <c r="B111" s="149" t="s">
        <v>613</v>
      </c>
      <c r="C111" s="149"/>
      <c r="D111" s="51"/>
      <c r="E111" s="51">
        <v>2</v>
      </c>
      <c r="F111" s="51">
        <v>8</v>
      </c>
      <c r="G111" s="51">
        <v>5</v>
      </c>
      <c r="H111" s="98">
        <v>0</v>
      </c>
      <c r="I111" s="98"/>
    </row>
    <row r="112" spans="1:9" ht="27" customHeight="1">
      <c r="A112" s="51">
        <v>640</v>
      </c>
      <c r="B112" s="151" t="s">
        <v>165</v>
      </c>
      <c r="C112" s="151"/>
      <c r="D112" s="51"/>
      <c r="E112" s="51">
        <v>2</v>
      </c>
      <c r="F112" s="51">
        <v>8</v>
      </c>
      <c r="G112" s="51">
        <v>6</v>
      </c>
      <c r="H112" s="101">
        <v>0</v>
      </c>
      <c r="I112" s="101"/>
    </row>
    <row r="113" spans="1:9" ht="27.75" customHeight="1">
      <c r="A113" s="51">
        <v>641</v>
      </c>
      <c r="B113" s="151" t="s">
        <v>166</v>
      </c>
      <c r="C113" s="151"/>
      <c r="D113" s="51"/>
      <c r="E113" s="51">
        <v>2</v>
      </c>
      <c r="F113" s="51">
        <v>8</v>
      </c>
      <c r="G113" s="51">
        <v>7</v>
      </c>
      <c r="H113" s="101">
        <v>0</v>
      </c>
      <c r="I113" s="101"/>
    </row>
    <row r="114" spans="1:9" ht="27" customHeight="1">
      <c r="A114" s="51">
        <v>642</v>
      </c>
      <c r="B114" s="151" t="s">
        <v>167</v>
      </c>
      <c r="C114" s="151"/>
      <c r="D114" s="51"/>
      <c r="E114" s="51">
        <v>2</v>
      </c>
      <c r="F114" s="51">
        <v>8</v>
      </c>
      <c r="G114" s="51">
        <v>8</v>
      </c>
      <c r="H114" s="101">
        <v>0</v>
      </c>
      <c r="I114" s="101"/>
    </row>
    <row r="115" spans="1:9" ht="30" customHeight="1">
      <c r="A115" s="51" t="s">
        <v>164</v>
      </c>
      <c r="B115" s="149" t="s">
        <v>614</v>
      </c>
      <c r="C115" s="149"/>
      <c r="D115" s="51"/>
      <c r="E115" s="51">
        <v>2</v>
      </c>
      <c r="F115" s="51">
        <v>8</v>
      </c>
      <c r="G115" s="51">
        <v>9</v>
      </c>
      <c r="H115" s="101">
        <v>0</v>
      </c>
      <c r="I115" s="101"/>
    </row>
    <row r="116" spans="1:9" ht="27.75" customHeight="1">
      <c r="A116" s="51">
        <v>643</v>
      </c>
      <c r="B116" s="151" t="s">
        <v>168</v>
      </c>
      <c r="C116" s="151"/>
      <c r="D116" s="51"/>
      <c r="E116" s="51">
        <v>2</v>
      </c>
      <c r="F116" s="51">
        <v>9</v>
      </c>
      <c r="G116" s="51">
        <v>0</v>
      </c>
      <c r="H116" s="101">
        <v>0</v>
      </c>
      <c r="I116" s="101"/>
    </row>
    <row r="117" spans="1:9" ht="26.25" customHeight="1">
      <c r="A117" s="51">
        <v>644</v>
      </c>
      <c r="B117" s="151" t="s">
        <v>169</v>
      </c>
      <c r="C117" s="151"/>
      <c r="D117" s="51"/>
      <c r="E117" s="51">
        <v>2</v>
      </c>
      <c r="F117" s="51">
        <v>9</v>
      </c>
      <c r="G117" s="51">
        <v>1</v>
      </c>
      <c r="H117" s="101">
        <v>0</v>
      </c>
      <c r="I117" s="101"/>
    </row>
    <row r="118" spans="1:9" ht="27" customHeight="1">
      <c r="A118" s="51">
        <v>645</v>
      </c>
      <c r="B118" s="151" t="s">
        <v>170</v>
      </c>
      <c r="C118" s="151"/>
      <c r="D118" s="51"/>
      <c r="E118" s="51">
        <v>2</v>
      </c>
      <c r="F118" s="51">
        <v>9</v>
      </c>
      <c r="G118" s="51">
        <v>2</v>
      </c>
      <c r="H118" s="101">
        <v>0</v>
      </c>
      <c r="I118" s="101"/>
    </row>
    <row r="119" spans="1:9" ht="27.75" customHeight="1">
      <c r="A119" s="51"/>
      <c r="B119" s="149" t="s">
        <v>615</v>
      </c>
      <c r="C119" s="149"/>
      <c r="D119" s="51"/>
      <c r="E119" s="51">
        <v>2</v>
      </c>
      <c r="F119" s="51">
        <v>9</v>
      </c>
      <c r="G119" s="51">
        <v>3</v>
      </c>
      <c r="H119" s="100">
        <v>0</v>
      </c>
      <c r="I119" s="100"/>
    </row>
    <row r="120" spans="1:9" ht="31.5" customHeight="1">
      <c r="A120" s="51"/>
      <c r="B120" s="149" t="s">
        <v>616</v>
      </c>
      <c r="C120" s="149"/>
      <c r="D120" s="51"/>
      <c r="E120" s="51">
        <v>2</v>
      </c>
      <c r="F120" s="51">
        <v>9</v>
      </c>
      <c r="G120" s="51">
        <v>4</v>
      </c>
      <c r="H120" s="97">
        <v>0</v>
      </c>
      <c r="I120" s="97"/>
    </row>
    <row r="121" spans="1:9" ht="41.25" customHeight="1">
      <c r="A121" s="51" t="s">
        <v>171</v>
      </c>
      <c r="B121" s="151" t="s">
        <v>172</v>
      </c>
      <c r="C121" s="151"/>
      <c r="D121" s="51"/>
      <c r="E121" s="51">
        <v>2</v>
      </c>
      <c r="F121" s="51">
        <v>9</v>
      </c>
      <c r="G121" s="51">
        <v>5</v>
      </c>
      <c r="H121" s="100">
        <v>94782</v>
      </c>
      <c r="I121" s="100">
        <v>108938</v>
      </c>
    </row>
    <row r="122" spans="1:9" ht="39.75" customHeight="1">
      <c r="A122" s="51" t="s">
        <v>173</v>
      </c>
      <c r="B122" s="151" t="s">
        <v>174</v>
      </c>
      <c r="C122" s="151"/>
      <c r="D122" s="51"/>
      <c r="E122" s="51">
        <v>2</v>
      </c>
      <c r="F122" s="51">
        <v>9</v>
      </c>
      <c r="G122" s="51">
        <v>6</v>
      </c>
      <c r="H122" s="100">
        <v>561874</v>
      </c>
      <c r="I122" s="100">
        <v>203971</v>
      </c>
    </row>
    <row r="123" spans="1:9" ht="54.75" customHeight="1">
      <c r="A123" s="51"/>
      <c r="B123" s="182" t="s">
        <v>175</v>
      </c>
      <c r="C123" s="182"/>
      <c r="D123" s="51"/>
      <c r="E123" s="51"/>
      <c r="F123" s="51"/>
      <c r="G123" s="55"/>
      <c r="H123" s="101"/>
      <c r="I123" s="101"/>
    </row>
    <row r="124" spans="1:9" ht="27.75" customHeight="1">
      <c r="A124" s="183"/>
      <c r="B124" s="184" t="s">
        <v>176</v>
      </c>
      <c r="C124" s="185"/>
      <c r="D124" s="186"/>
      <c r="E124" s="150">
        <v>2</v>
      </c>
      <c r="F124" s="150">
        <v>9</v>
      </c>
      <c r="G124" s="179">
        <v>7</v>
      </c>
      <c r="H124" s="180">
        <f>+H64-H65+H89-H90+H119-H120+H121-H122</f>
        <v>24854077</v>
      </c>
      <c r="I124" s="180">
        <f>+I64-I65+I89-I90+I119-I120+I121-I122</f>
        <v>1071995</v>
      </c>
    </row>
    <row r="125" spans="1:9" ht="15.75" customHeight="1">
      <c r="A125" s="183"/>
      <c r="B125" s="187" t="s">
        <v>177</v>
      </c>
      <c r="C125" s="188"/>
      <c r="D125" s="186"/>
      <c r="E125" s="150"/>
      <c r="F125" s="150"/>
      <c r="G125" s="179"/>
      <c r="H125" s="181"/>
      <c r="I125" s="181"/>
    </row>
    <row r="126" spans="1:9" ht="27.75" customHeight="1">
      <c r="A126" s="183"/>
      <c r="B126" s="184" t="s">
        <v>178</v>
      </c>
      <c r="C126" s="185"/>
      <c r="D126" s="186"/>
      <c r="E126" s="150">
        <v>2</v>
      </c>
      <c r="F126" s="150">
        <v>9</v>
      </c>
      <c r="G126" s="150">
        <v>8</v>
      </c>
      <c r="H126" s="180"/>
      <c r="I126" s="180"/>
    </row>
    <row r="127" spans="1:9" ht="15.75" customHeight="1">
      <c r="A127" s="183"/>
      <c r="B127" s="189" t="s">
        <v>179</v>
      </c>
      <c r="C127" s="190"/>
      <c r="D127" s="186"/>
      <c r="E127" s="150"/>
      <c r="F127" s="150"/>
      <c r="G127" s="150"/>
      <c r="H127" s="181"/>
      <c r="I127" s="181"/>
    </row>
    <row r="128" spans="1:9" ht="28.5" customHeight="1">
      <c r="A128" s="51"/>
      <c r="B128" s="191" t="s">
        <v>180</v>
      </c>
      <c r="C128" s="191"/>
      <c r="D128" s="51"/>
      <c r="E128" s="51"/>
      <c r="F128" s="51"/>
      <c r="G128" s="55"/>
      <c r="H128" s="101"/>
      <c r="I128" s="101"/>
    </row>
    <row r="129" spans="1:9" ht="17.25" customHeight="1">
      <c r="A129" s="51" t="s">
        <v>181</v>
      </c>
      <c r="B129" s="151" t="s">
        <v>182</v>
      </c>
      <c r="C129" s="151"/>
      <c r="D129" s="51"/>
      <c r="E129" s="51">
        <v>2</v>
      </c>
      <c r="F129" s="51">
        <v>9</v>
      </c>
      <c r="G129" s="51">
        <v>9</v>
      </c>
      <c r="H129" s="100">
        <v>2485408</v>
      </c>
      <c r="I129" s="100"/>
    </row>
    <row r="130" spans="1:9" ht="18.75" customHeight="1">
      <c r="A130" s="51" t="s">
        <v>183</v>
      </c>
      <c r="B130" s="151" t="s">
        <v>184</v>
      </c>
      <c r="C130" s="151"/>
      <c r="D130" s="51"/>
      <c r="E130" s="51">
        <v>3</v>
      </c>
      <c r="F130" s="51">
        <v>0</v>
      </c>
      <c r="G130" s="51">
        <v>0</v>
      </c>
      <c r="H130" s="100"/>
      <c r="I130" s="100"/>
    </row>
    <row r="131" spans="1:9" ht="15" customHeight="1">
      <c r="A131" s="51" t="s">
        <v>183</v>
      </c>
      <c r="B131" s="151" t="s">
        <v>185</v>
      </c>
      <c r="C131" s="151"/>
      <c r="D131" s="51"/>
      <c r="E131" s="51">
        <v>3</v>
      </c>
      <c r="F131" s="51">
        <v>0</v>
      </c>
      <c r="G131" s="51">
        <v>1</v>
      </c>
      <c r="H131" s="100"/>
      <c r="I131" s="100"/>
    </row>
    <row r="132" spans="1:9" ht="27" customHeight="1">
      <c r="A132" s="51"/>
      <c r="B132" s="151" t="s">
        <v>186</v>
      </c>
      <c r="C132" s="151"/>
      <c r="D132" s="51"/>
      <c r="E132" s="51"/>
      <c r="F132" s="55"/>
      <c r="G132" s="55"/>
      <c r="H132" s="101"/>
      <c r="I132" s="101"/>
    </row>
    <row r="133" spans="1:9" ht="27.75" customHeight="1">
      <c r="A133" s="51"/>
      <c r="B133" s="149" t="s">
        <v>617</v>
      </c>
      <c r="C133" s="149"/>
      <c r="D133" s="51"/>
      <c r="E133" s="51">
        <v>3</v>
      </c>
      <c r="F133" s="51">
        <v>0</v>
      </c>
      <c r="G133" s="51">
        <v>2</v>
      </c>
      <c r="H133" s="97">
        <f>+H124-H126-H129-H130+H131</f>
        <v>22368669</v>
      </c>
      <c r="I133" s="97">
        <f>+I124-I126-I129-I130+I131</f>
        <v>1071995</v>
      </c>
    </row>
    <row r="134" spans="1:9" ht="27.75" customHeight="1">
      <c r="A134" s="51"/>
      <c r="B134" s="149" t="s">
        <v>618</v>
      </c>
      <c r="C134" s="149"/>
      <c r="D134" s="51"/>
      <c r="E134" s="51">
        <v>3</v>
      </c>
      <c r="F134" s="51">
        <v>0</v>
      </c>
      <c r="G134" s="51">
        <v>3</v>
      </c>
      <c r="H134" s="97"/>
      <c r="I134" s="97"/>
    </row>
    <row r="135" spans="1:9" ht="27" customHeight="1">
      <c r="A135" s="51"/>
      <c r="B135" s="151" t="s">
        <v>187</v>
      </c>
      <c r="C135" s="151"/>
      <c r="D135" s="51"/>
      <c r="E135" s="51"/>
      <c r="F135" s="51"/>
      <c r="G135" s="51"/>
      <c r="H135" s="101"/>
      <c r="I135" s="101"/>
    </row>
    <row r="136" spans="1:9" ht="52.5" customHeight="1">
      <c r="A136" s="51" t="s">
        <v>188</v>
      </c>
      <c r="B136" s="151" t="s">
        <v>189</v>
      </c>
      <c r="C136" s="151"/>
      <c r="D136" s="51"/>
      <c r="E136" s="51">
        <v>3</v>
      </c>
      <c r="F136" s="51">
        <v>0</v>
      </c>
      <c r="G136" s="51">
        <v>4</v>
      </c>
      <c r="H136" s="101"/>
      <c r="I136" s="101"/>
    </row>
    <row r="137" spans="1:9" ht="53.25" customHeight="1">
      <c r="A137" s="51" t="s">
        <v>190</v>
      </c>
      <c r="B137" s="151" t="s">
        <v>191</v>
      </c>
      <c r="C137" s="151"/>
      <c r="D137" s="51"/>
      <c r="E137" s="51">
        <v>3</v>
      </c>
      <c r="F137" s="51">
        <v>0</v>
      </c>
      <c r="G137" s="51">
        <v>5</v>
      </c>
      <c r="H137" s="101"/>
      <c r="I137" s="101"/>
    </row>
    <row r="138" spans="1:9" ht="29.25" customHeight="1">
      <c r="A138" s="51"/>
      <c r="B138" s="149" t="s">
        <v>619</v>
      </c>
      <c r="C138" s="149"/>
      <c r="D138" s="51"/>
      <c r="E138" s="51">
        <v>3</v>
      </c>
      <c r="F138" s="51">
        <v>0</v>
      </c>
      <c r="G138" s="51">
        <v>6</v>
      </c>
      <c r="H138" s="101"/>
      <c r="I138" s="101"/>
    </row>
    <row r="139" spans="1:9" ht="27.75" customHeight="1">
      <c r="A139" s="51"/>
      <c r="B139" s="149" t="s">
        <v>620</v>
      </c>
      <c r="C139" s="149"/>
      <c r="D139" s="51"/>
      <c r="E139" s="51">
        <v>3</v>
      </c>
      <c r="F139" s="51">
        <v>0</v>
      </c>
      <c r="G139" s="51">
        <v>7</v>
      </c>
      <c r="H139" s="101"/>
      <c r="I139" s="101"/>
    </row>
    <row r="140" spans="1:9" ht="20.25" customHeight="1">
      <c r="A140" s="51" t="s">
        <v>192</v>
      </c>
      <c r="B140" s="151" t="s">
        <v>193</v>
      </c>
      <c r="C140" s="151"/>
      <c r="D140" s="51"/>
      <c r="E140" s="51">
        <v>3</v>
      </c>
      <c r="F140" s="51">
        <v>0</v>
      </c>
      <c r="G140" s="51">
        <v>8</v>
      </c>
      <c r="H140" s="101"/>
      <c r="I140" s="101"/>
    </row>
    <row r="141" spans="1:9" ht="30" customHeight="1">
      <c r="A141" s="51"/>
      <c r="B141" s="149" t="s">
        <v>621</v>
      </c>
      <c r="C141" s="149"/>
      <c r="D141" s="51"/>
      <c r="E141" s="51">
        <v>3</v>
      </c>
      <c r="F141" s="51">
        <v>0</v>
      </c>
      <c r="G141" s="51">
        <v>9</v>
      </c>
      <c r="H141" s="101"/>
      <c r="I141" s="101"/>
    </row>
    <row r="142" spans="1:9" ht="28.5" customHeight="1">
      <c r="A142" s="51"/>
      <c r="B142" s="149" t="s">
        <v>622</v>
      </c>
      <c r="C142" s="149"/>
      <c r="D142" s="51"/>
      <c r="E142" s="51">
        <v>3</v>
      </c>
      <c r="F142" s="51">
        <v>1</v>
      </c>
      <c r="G142" s="51">
        <v>0</v>
      </c>
      <c r="H142" s="101"/>
      <c r="I142" s="101"/>
    </row>
    <row r="143" spans="1:9" ht="16.5" customHeight="1">
      <c r="A143" s="51"/>
      <c r="B143" s="151" t="s">
        <v>194</v>
      </c>
      <c r="C143" s="151"/>
      <c r="D143" s="51"/>
      <c r="E143" s="51"/>
      <c r="F143" s="51"/>
      <c r="G143" s="51"/>
      <c r="H143" s="101"/>
      <c r="I143" s="101"/>
    </row>
    <row r="144" spans="1:9" ht="16.5" customHeight="1">
      <c r="A144" s="51"/>
      <c r="B144" s="149" t="s">
        <v>623</v>
      </c>
      <c r="C144" s="149"/>
      <c r="D144" s="51"/>
      <c r="E144" s="51">
        <v>3</v>
      </c>
      <c r="F144" s="51">
        <v>1</v>
      </c>
      <c r="G144" s="51">
        <v>1</v>
      </c>
      <c r="H144" s="97">
        <f>+H133-H134+H141-H142</f>
        <v>22368669</v>
      </c>
      <c r="I144" s="97">
        <f>+I133-I134+I141-I142</f>
        <v>1071995</v>
      </c>
    </row>
    <row r="145" spans="1:9" ht="26.25" customHeight="1">
      <c r="A145" s="51"/>
      <c r="B145" s="149" t="s">
        <v>624</v>
      </c>
      <c r="C145" s="149"/>
      <c r="D145" s="51"/>
      <c r="E145" s="51">
        <v>3</v>
      </c>
      <c r="F145" s="51">
        <v>1</v>
      </c>
      <c r="G145" s="51">
        <v>2</v>
      </c>
      <c r="H145" s="97"/>
      <c r="I145" s="97">
        <f>+I134</f>
        <v>0</v>
      </c>
    </row>
    <row r="146" spans="1:9" ht="27" customHeight="1">
      <c r="A146" s="51">
        <v>723</v>
      </c>
      <c r="B146" s="151" t="s">
        <v>195</v>
      </c>
      <c r="C146" s="151"/>
      <c r="D146" s="51"/>
      <c r="E146" s="51">
        <v>3</v>
      </c>
      <c r="F146" s="51">
        <v>1</v>
      </c>
      <c r="G146" s="51">
        <v>3</v>
      </c>
      <c r="H146" s="101"/>
      <c r="I146" s="101"/>
    </row>
    <row r="147" spans="1:9">
      <c r="A147" s="57"/>
      <c r="B147" s="58"/>
      <c r="C147" s="58"/>
      <c r="D147" s="57"/>
      <c r="E147" s="57"/>
      <c r="F147" s="57"/>
      <c r="G147" s="57"/>
      <c r="H147" s="102"/>
      <c r="I147" s="109"/>
    </row>
    <row r="148" spans="1:9" ht="27.75" customHeight="1">
      <c r="A148" s="51"/>
      <c r="B148" s="149" t="s">
        <v>196</v>
      </c>
      <c r="C148" s="149"/>
      <c r="D148" s="51"/>
      <c r="E148" s="51"/>
      <c r="F148" s="51"/>
      <c r="G148" s="51"/>
      <c r="H148" s="101"/>
      <c r="I148" s="101"/>
    </row>
    <row r="149" spans="1:9" ht="26.25" customHeight="1">
      <c r="A149" s="51"/>
      <c r="B149" s="151" t="s">
        <v>197</v>
      </c>
      <c r="C149" s="151"/>
      <c r="D149" s="51"/>
      <c r="E149" s="51">
        <v>3</v>
      </c>
      <c r="F149" s="51">
        <v>1</v>
      </c>
      <c r="G149" s="51">
        <v>4</v>
      </c>
      <c r="H149" s="101"/>
      <c r="I149" s="101"/>
    </row>
    <row r="150" spans="1:9" ht="26.25" customHeight="1">
      <c r="A150" s="51"/>
      <c r="B150" s="151" t="s">
        <v>198</v>
      </c>
      <c r="C150" s="151"/>
      <c r="D150" s="51"/>
      <c r="E150" s="51">
        <v>3</v>
      </c>
      <c r="F150" s="51">
        <v>1</v>
      </c>
      <c r="G150" s="51">
        <v>5</v>
      </c>
      <c r="H150" s="101"/>
      <c r="I150" s="101"/>
    </row>
    <row r="151" spans="1:9" ht="38.25" customHeight="1">
      <c r="A151" s="51"/>
      <c r="B151" s="151" t="s">
        <v>199</v>
      </c>
      <c r="C151" s="151"/>
      <c r="D151" s="51"/>
      <c r="E151" s="51">
        <v>3</v>
      </c>
      <c r="F151" s="51">
        <v>1</v>
      </c>
      <c r="G151" s="51">
        <v>6</v>
      </c>
      <c r="H151" s="101"/>
      <c r="I151" s="101"/>
    </row>
    <row r="152" spans="1:9" ht="29.25" customHeight="1">
      <c r="A152" s="51"/>
      <c r="B152" s="151" t="s">
        <v>200</v>
      </c>
      <c r="C152" s="151"/>
      <c r="D152" s="51"/>
      <c r="E152" s="51">
        <v>3</v>
      </c>
      <c r="F152" s="51">
        <v>1</v>
      </c>
      <c r="G152" s="51">
        <v>7</v>
      </c>
      <c r="H152" s="101"/>
      <c r="I152" s="101"/>
    </row>
    <row r="153" spans="1:9" ht="27.75" customHeight="1">
      <c r="A153" s="51"/>
      <c r="B153" s="151" t="s">
        <v>201</v>
      </c>
      <c r="C153" s="151"/>
      <c r="D153" s="51"/>
      <c r="E153" s="51">
        <v>3</v>
      </c>
      <c r="F153" s="51">
        <v>1</v>
      </c>
      <c r="G153" s="51">
        <v>8</v>
      </c>
      <c r="H153" s="101"/>
      <c r="I153" s="101"/>
    </row>
    <row r="154" spans="1:9" ht="27.75" customHeight="1">
      <c r="A154" s="51"/>
      <c r="B154" s="151" t="s">
        <v>202</v>
      </c>
      <c r="C154" s="151"/>
      <c r="D154" s="51"/>
      <c r="E154" s="51">
        <v>3</v>
      </c>
      <c r="F154" s="51">
        <v>1</v>
      </c>
      <c r="G154" s="51">
        <v>9</v>
      </c>
      <c r="H154" s="101"/>
      <c r="I154" s="101"/>
    </row>
    <row r="155" spans="1:9" ht="27.75" customHeight="1">
      <c r="A155" s="51"/>
      <c r="B155" s="151" t="s">
        <v>203</v>
      </c>
      <c r="C155" s="151"/>
      <c r="D155" s="51"/>
      <c r="E155" s="51">
        <v>3</v>
      </c>
      <c r="F155" s="51">
        <v>2</v>
      </c>
      <c r="G155" s="51">
        <v>0</v>
      </c>
      <c r="H155" s="101"/>
      <c r="I155" s="101"/>
    </row>
    <row r="156" spans="1:9" ht="31.5" customHeight="1">
      <c r="A156" s="51"/>
      <c r="B156" s="151" t="s">
        <v>204</v>
      </c>
      <c r="C156" s="151"/>
      <c r="D156" s="51"/>
      <c r="E156" s="51">
        <v>3</v>
      </c>
      <c r="F156" s="51">
        <v>2</v>
      </c>
      <c r="G156" s="51">
        <v>1</v>
      </c>
      <c r="H156" s="101"/>
      <c r="I156" s="101"/>
    </row>
    <row r="157" spans="1:9" ht="39.75" customHeight="1">
      <c r="A157" s="51"/>
      <c r="B157" s="151" t="s">
        <v>205</v>
      </c>
      <c r="C157" s="151"/>
      <c r="D157" s="51"/>
      <c r="E157" s="51">
        <v>3</v>
      </c>
      <c r="F157" s="51">
        <v>2</v>
      </c>
      <c r="G157" s="51">
        <v>2</v>
      </c>
      <c r="H157" s="101"/>
      <c r="I157" s="101"/>
    </row>
    <row r="158" spans="1:9" ht="29.25" customHeight="1">
      <c r="A158" s="51"/>
      <c r="B158" s="151" t="s">
        <v>206</v>
      </c>
      <c r="C158" s="151"/>
      <c r="D158" s="51"/>
      <c r="E158" s="51">
        <v>3</v>
      </c>
      <c r="F158" s="51">
        <v>2</v>
      </c>
      <c r="G158" s="51">
        <v>3</v>
      </c>
      <c r="H158" s="101"/>
      <c r="I158" s="101"/>
    </row>
    <row r="159" spans="1:9" ht="28.5" customHeight="1">
      <c r="A159" s="51"/>
      <c r="B159" s="151" t="s">
        <v>207</v>
      </c>
      <c r="C159" s="151"/>
      <c r="D159" s="51"/>
      <c r="E159" s="51">
        <v>3</v>
      </c>
      <c r="F159" s="51">
        <v>2</v>
      </c>
      <c r="G159" s="51">
        <v>4</v>
      </c>
      <c r="H159" s="101"/>
      <c r="I159" s="101"/>
    </row>
    <row r="160" spans="1:9" ht="28.5" customHeight="1">
      <c r="A160" s="51"/>
      <c r="B160" s="151" t="s">
        <v>208</v>
      </c>
      <c r="C160" s="151"/>
      <c r="D160" s="51"/>
      <c r="E160" s="51">
        <v>3</v>
      </c>
      <c r="F160" s="51">
        <v>2</v>
      </c>
      <c r="G160" s="51">
        <v>5</v>
      </c>
      <c r="H160" s="101"/>
      <c r="I160" s="101"/>
    </row>
    <row r="161" spans="1:9" ht="27.75" customHeight="1">
      <c r="A161" s="51"/>
      <c r="B161" s="151" t="s">
        <v>209</v>
      </c>
      <c r="C161" s="151"/>
      <c r="D161" s="51"/>
      <c r="E161" s="51">
        <v>3</v>
      </c>
      <c r="F161" s="51">
        <v>2</v>
      </c>
      <c r="G161" s="51">
        <v>6</v>
      </c>
      <c r="H161" s="101"/>
      <c r="I161" s="101"/>
    </row>
    <row r="162" spans="1:9" ht="29.25" customHeight="1">
      <c r="A162" s="51"/>
      <c r="B162" s="149" t="s">
        <v>625</v>
      </c>
      <c r="C162" s="149"/>
      <c r="D162" s="51"/>
      <c r="E162" s="51">
        <v>3</v>
      </c>
      <c r="F162" s="51">
        <v>2</v>
      </c>
      <c r="G162" s="51">
        <v>7</v>
      </c>
      <c r="H162" s="101"/>
      <c r="I162" s="101"/>
    </row>
    <row r="163" spans="1:9" ht="29.25" customHeight="1">
      <c r="A163" s="51"/>
      <c r="B163" s="149" t="s">
        <v>626</v>
      </c>
      <c r="C163" s="149"/>
      <c r="D163" s="51"/>
      <c r="E163" s="51">
        <v>3</v>
      </c>
      <c r="F163" s="51">
        <v>2</v>
      </c>
      <c r="G163" s="51">
        <v>8</v>
      </c>
      <c r="H163" s="101"/>
      <c r="I163" s="101"/>
    </row>
    <row r="164" spans="1:9" ht="27.75" customHeight="1">
      <c r="A164" s="51" t="s">
        <v>210</v>
      </c>
      <c r="B164" s="151" t="s">
        <v>211</v>
      </c>
      <c r="C164" s="151"/>
      <c r="D164" s="51"/>
      <c r="E164" s="51">
        <v>3</v>
      </c>
      <c r="F164" s="51">
        <v>2</v>
      </c>
      <c r="G164" s="51">
        <v>9</v>
      </c>
      <c r="H164" s="101"/>
      <c r="I164" s="101"/>
    </row>
    <row r="165" spans="1:9" ht="33" customHeight="1">
      <c r="A165" s="51"/>
      <c r="B165" s="149" t="s">
        <v>627</v>
      </c>
      <c r="C165" s="149"/>
      <c r="D165" s="51"/>
      <c r="E165" s="51">
        <v>3</v>
      </c>
      <c r="F165" s="51">
        <v>3</v>
      </c>
      <c r="G165" s="51">
        <v>0</v>
      </c>
      <c r="H165" s="101"/>
      <c r="I165" s="101"/>
    </row>
    <row r="166" spans="1:9" ht="27.75" customHeight="1">
      <c r="A166" s="51"/>
      <c r="B166" s="149" t="s">
        <v>628</v>
      </c>
      <c r="C166" s="149"/>
      <c r="D166" s="51"/>
      <c r="E166" s="51">
        <v>3</v>
      </c>
      <c r="F166" s="51">
        <v>3</v>
      </c>
      <c r="G166" s="51">
        <v>1</v>
      </c>
      <c r="H166" s="101"/>
      <c r="I166" s="101"/>
    </row>
    <row r="167" spans="1:9">
      <c r="A167" s="57"/>
      <c r="B167" s="58"/>
      <c r="C167" s="58"/>
      <c r="D167" s="57"/>
      <c r="E167" s="57"/>
      <c r="F167" s="57"/>
      <c r="G167" s="57"/>
      <c r="H167" s="102"/>
      <c r="I167" s="109"/>
    </row>
    <row r="168" spans="1:9" ht="27.75" customHeight="1">
      <c r="A168" s="51"/>
      <c r="B168" s="149" t="s">
        <v>629</v>
      </c>
      <c r="C168" s="149"/>
      <c r="D168" s="51"/>
      <c r="E168" s="51">
        <v>3</v>
      </c>
      <c r="F168" s="51">
        <v>3</v>
      </c>
      <c r="G168" s="51">
        <v>2</v>
      </c>
      <c r="H168" s="97">
        <f>+H144-H145+H165-H166</f>
        <v>22368669</v>
      </c>
      <c r="I168" s="97">
        <f>+I144-I145+I165-I166</f>
        <v>1071995</v>
      </c>
    </row>
    <row r="169" spans="1:9" ht="28.5" customHeight="1">
      <c r="A169" s="51"/>
      <c r="B169" s="149" t="s">
        <v>630</v>
      </c>
      <c r="C169" s="149"/>
      <c r="D169" s="51"/>
      <c r="E169" s="51">
        <v>3</v>
      </c>
      <c r="F169" s="51">
        <v>3</v>
      </c>
      <c r="G169" s="51">
        <v>3</v>
      </c>
      <c r="H169" s="97"/>
      <c r="I169" s="97"/>
    </row>
    <row r="170" spans="1:9" ht="12.75" customHeight="1">
      <c r="A170" s="57"/>
      <c r="B170" s="58"/>
      <c r="C170" s="58"/>
      <c r="D170" s="57"/>
      <c r="E170" s="57"/>
      <c r="F170" s="57"/>
      <c r="G170" s="57"/>
      <c r="H170" s="102"/>
      <c r="I170" s="109"/>
    </row>
    <row r="171" spans="1:9" ht="27.75" customHeight="1">
      <c r="A171" s="51"/>
      <c r="B171" s="151" t="s">
        <v>212</v>
      </c>
      <c r="C171" s="151"/>
      <c r="D171" s="51"/>
      <c r="E171" s="51">
        <v>3</v>
      </c>
      <c r="F171" s="51">
        <v>3</v>
      </c>
      <c r="G171" s="51">
        <v>4</v>
      </c>
      <c r="H171" s="76">
        <f>+H144</f>
        <v>22368669</v>
      </c>
      <c r="I171" s="76">
        <f>+I144</f>
        <v>1071995</v>
      </c>
    </row>
    <row r="172" spans="1:9" ht="12.75" customHeight="1">
      <c r="A172" s="51"/>
      <c r="B172" s="151" t="s">
        <v>213</v>
      </c>
      <c r="C172" s="151"/>
      <c r="D172" s="51"/>
      <c r="E172" s="51">
        <v>3</v>
      </c>
      <c r="F172" s="51">
        <v>3</v>
      </c>
      <c r="G172" s="51">
        <v>5</v>
      </c>
      <c r="H172" s="76">
        <f>H171</f>
        <v>22368669</v>
      </c>
      <c r="I172" s="76">
        <f>I171</f>
        <v>1071995</v>
      </c>
    </row>
    <row r="173" spans="1:9" ht="18.75" customHeight="1">
      <c r="A173" s="51"/>
      <c r="B173" s="151" t="s">
        <v>214</v>
      </c>
      <c r="C173" s="151"/>
      <c r="D173" s="51"/>
      <c r="E173" s="51">
        <v>3</v>
      </c>
      <c r="F173" s="51">
        <v>3</v>
      </c>
      <c r="G173" s="51">
        <v>6</v>
      </c>
      <c r="H173" s="101"/>
      <c r="I173" s="101"/>
    </row>
    <row r="174" spans="1:9" ht="30.75" customHeight="1">
      <c r="A174" s="51"/>
      <c r="B174" s="151" t="s">
        <v>215</v>
      </c>
      <c r="C174" s="151"/>
      <c r="D174" s="51"/>
      <c r="E174" s="51">
        <v>3</v>
      </c>
      <c r="F174" s="51">
        <v>3</v>
      </c>
      <c r="G174" s="51">
        <v>7</v>
      </c>
      <c r="H174" s="76">
        <f>+H168</f>
        <v>22368669</v>
      </c>
      <c r="I174" s="76">
        <f>+I168</f>
        <v>1071995</v>
      </c>
    </row>
    <row r="175" spans="1:9">
      <c r="A175" s="51"/>
      <c r="B175" s="151" t="s">
        <v>213</v>
      </c>
      <c r="C175" s="151"/>
      <c r="D175" s="51"/>
      <c r="E175" s="51">
        <v>3</v>
      </c>
      <c r="F175" s="51">
        <v>3</v>
      </c>
      <c r="G175" s="51">
        <v>8</v>
      </c>
      <c r="H175" s="76">
        <f>H171</f>
        <v>22368669</v>
      </c>
      <c r="I175" s="76">
        <f>I171</f>
        <v>1071995</v>
      </c>
    </row>
    <row r="176" spans="1:9">
      <c r="A176" s="51"/>
      <c r="B176" s="151" t="s">
        <v>214</v>
      </c>
      <c r="C176" s="151"/>
      <c r="D176" s="51"/>
      <c r="E176" s="51">
        <v>3</v>
      </c>
      <c r="F176" s="51">
        <v>3</v>
      </c>
      <c r="G176" s="51">
        <v>9</v>
      </c>
      <c r="H176" s="101"/>
      <c r="I176" s="101"/>
    </row>
    <row r="177" spans="1:9">
      <c r="A177" s="51"/>
      <c r="B177" s="151" t="s">
        <v>216</v>
      </c>
      <c r="C177" s="151"/>
      <c r="D177" s="51"/>
      <c r="E177" s="51">
        <v>3</v>
      </c>
      <c r="F177" s="51">
        <v>4</v>
      </c>
      <c r="G177" s="51">
        <v>0</v>
      </c>
      <c r="H177" s="101"/>
      <c r="I177" s="101"/>
    </row>
    <row r="178" spans="1:9" ht="12.75" customHeight="1">
      <c r="A178" s="51"/>
      <c r="B178" s="151" t="s">
        <v>217</v>
      </c>
      <c r="C178" s="151"/>
      <c r="D178" s="51"/>
      <c r="E178" s="51">
        <v>3</v>
      </c>
      <c r="F178" s="51">
        <v>4</v>
      </c>
      <c r="G178" s="51">
        <v>1</v>
      </c>
      <c r="H178" s="101"/>
      <c r="I178" s="101"/>
    </row>
    <row r="179" spans="1:9" ht="12.75" customHeight="1">
      <c r="A179" s="51"/>
      <c r="B179" s="151" t="s">
        <v>218</v>
      </c>
      <c r="C179" s="151"/>
      <c r="D179" s="51"/>
      <c r="E179" s="51">
        <v>3</v>
      </c>
      <c r="F179" s="51">
        <v>4</v>
      </c>
      <c r="G179" s="51">
        <v>2</v>
      </c>
      <c r="H179" s="101"/>
      <c r="I179" s="101"/>
    </row>
    <row r="180" spans="1:9" ht="12.75" customHeight="1">
      <c r="A180" s="57"/>
      <c r="B180" s="58"/>
      <c r="C180" s="58"/>
      <c r="D180" s="57"/>
      <c r="E180" s="57"/>
      <c r="F180" s="57"/>
      <c r="G180" s="57"/>
      <c r="H180" s="102"/>
      <c r="I180" s="109"/>
    </row>
    <row r="181" spans="1:9" ht="12.75" customHeight="1">
      <c r="A181" s="51"/>
      <c r="B181" s="151" t="s">
        <v>219</v>
      </c>
      <c r="C181" s="151"/>
      <c r="D181" s="51"/>
      <c r="E181" s="51"/>
      <c r="F181" s="51"/>
      <c r="G181" s="51"/>
      <c r="H181" s="101"/>
      <c r="I181" s="101"/>
    </row>
    <row r="182" spans="1:9" ht="14.25" customHeight="1">
      <c r="A182" s="51"/>
      <c r="B182" s="151" t="s">
        <v>220</v>
      </c>
      <c r="C182" s="151"/>
      <c r="D182" s="51"/>
      <c r="E182" s="51">
        <v>3</v>
      </c>
      <c r="F182" s="51">
        <v>4</v>
      </c>
      <c r="G182" s="51">
        <v>3</v>
      </c>
      <c r="H182" s="101">
        <v>666</v>
      </c>
      <c r="I182" s="101">
        <v>643</v>
      </c>
    </row>
    <row r="183" spans="1:9" ht="16.5" customHeight="1">
      <c r="A183" s="51"/>
      <c r="B183" s="151" t="s">
        <v>221</v>
      </c>
      <c r="C183" s="151"/>
      <c r="D183" s="51"/>
      <c r="E183" s="51">
        <v>3</v>
      </c>
      <c r="F183" s="51">
        <v>4</v>
      </c>
      <c r="G183" s="51">
        <v>4</v>
      </c>
      <c r="H183" s="101">
        <v>666</v>
      </c>
      <c r="I183" s="101">
        <v>643</v>
      </c>
    </row>
    <row r="186" spans="1:9">
      <c r="A186" s="192" t="s">
        <v>222</v>
      </c>
      <c r="B186" s="192"/>
      <c r="D186" s="43"/>
      <c r="E186" s="43"/>
      <c r="F186" s="43"/>
      <c r="G186" s="43"/>
      <c r="I186" s="94" t="s">
        <v>223</v>
      </c>
    </row>
    <row r="187" spans="1:9">
      <c r="A187" s="192" t="s">
        <v>652</v>
      </c>
      <c r="B187" s="192"/>
      <c r="D187" s="43"/>
      <c r="E187" s="43"/>
      <c r="F187" s="43"/>
      <c r="G187" s="43"/>
      <c r="H187" s="94" t="s">
        <v>224</v>
      </c>
      <c r="I187" s="94" t="s">
        <v>48</v>
      </c>
    </row>
    <row r="191" spans="1:9" ht="12.75" customHeight="1"/>
    <row r="192" spans="1:9" ht="12.75" customHeight="1"/>
  </sheetData>
  <mergeCells count="204"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7"/>
  <sheetViews>
    <sheetView zoomScaleNormal="100" workbookViewId="0">
      <selection activeCell="K1" sqref="K1:R1048576"/>
    </sheetView>
  </sheetViews>
  <sheetFormatPr defaultRowHeight="12.75"/>
  <cols>
    <col min="1" max="1" width="15.140625" style="36" customWidth="1"/>
    <col min="2" max="2" width="43.85546875" style="36" customWidth="1"/>
    <col min="3" max="3" width="9.140625" style="36" customWidth="1"/>
    <col min="4" max="4" width="3" style="36" customWidth="1"/>
    <col min="5" max="5" width="3.5703125" style="36" customWidth="1"/>
    <col min="6" max="6" width="3.7109375" style="36" customWidth="1"/>
    <col min="7" max="7" width="13.7109375" style="36" customWidth="1"/>
    <col min="8" max="8" width="15.85546875" style="36" customWidth="1"/>
    <col min="9" max="9" width="15.5703125" style="36" customWidth="1"/>
    <col min="10" max="10" width="21.28515625" style="36" customWidth="1"/>
    <col min="11" max="16384" width="9.140625" style="36"/>
  </cols>
  <sheetData>
    <row r="1" spans="1:10" ht="13.5">
      <c r="A1" s="36" t="s">
        <v>210</v>
      </c>
      <c r="J1" s="37" t="s">
        <v>1</v>
      </c>
    </row>
    <row r="2" spans="1:10" ht="13.5">
      <c r="A2" s="40"/>
      <c r="B2" s="38"/>
      <c r="J2" s="60" t="s">
        <v>225</v>
      </c>
    </row>
    <row r="3" spans="1:10">
      <c r="A3" s="39" t="s">
        <v>50</v>
      </c>
      <c r="B3" s="194" t="s">
        <v>51</v>
      </c>
      <c r="C3" s="194"/>
      <c r="D3" s="194"/>
      <c r="E3" s="194"/>
      <c r="F3" s="194"/>
      <c r="G3" s="194"/>
      <c r="H3" s="194"/>
      <c r="I3" s="194"/>
      <c r="J3" s="194"/>
    </row>
    <row r="4" spans="1:10">
      <c r="A4" s="39" t="s">
        <v>52</v>
      </c>
      <c r="B4" s="194" t="s">
        <v>10</v>
      </c>
      <c r="C4" s="194"/>
      <c r="D4" s="194"/>
      <c r="E4" s="194"/>
      <c r="F4" s="194"/>
      <c r="G4" s="194"/>
      <c r="H4" s="194"/>
      <c r="I4" s="194"/>
      <c r="J4" s="194"/>
    </row>
    <row r="5" spans="1:10">
      <c r="A5" s="39" t="s">
        <v>53</v>
      </c>
      <c r="B5" s="194" t="s">
        <v>54</v>
      </c>
      <c r="C5" s="194"/>
      <c r="D5" s="194"/>
      <c r="E5" s="194"/>
      <c r="F5" s="194"/>
      <c r="G5" s="194"/>
      <c r="H5" s="194"/>
      <c r="I5" s="194"/>
      <c r="J5" s="194"/>
    </row>
    <row r="6" spans="1:10">
      <c r="A6" s="39" t="s">
        <v>55</v>
      </c>
      <c r="B6" s="195" t="s">
        <v>56</v>
      </c>
      <c r="C6" s="195"/>
      <c r="D6" s="195"/>
      <c r="E6" s="195"/>
      <c r="F6" s="195"/>
      <c r="G6" s="195"/>
      <c r="H6" s="195"/>
      <c r="I6" s="195"/>
      <c r="J6" s="195"/>
    </row>
    <row r="7" spans="1:10">
      <c r="A7" s="39" t="s">
        <v>57</v>
      </c>
      <c r="B7" s="195" t="s">
        <v>56</v>
      </c>
      <c r="C7" s="195"/>
      <c r="D7" s="195"/>
      <c r="E7" s="195"/>
      <c r="F7" s="195"/>
      <c r="G7" s="195"/>
      <c r="H7" s="195"/>
      <c r="I7" s="195"/>
      <c r="J7" s="195"/>
    </row>
    <row r="8" spans="1:10">
      <c r="A8" s="40"/>
      <c r="B8" s="92"/>
      <c r="C8" s="92"/>
      <c r="D8" s="92"/>
      <c r="E8" s="92"/>
      <c r="F8" s="92"/>
      <c r="G8" s="92"/>
      <c r="H8" s="193"/>
      <c r="I8" s="193"/>
    </row>
    <row r="9" spans="1:10">
      <c r="B9" s="92"/>
      <c r="C9" s="92"/>
      <c r="D9" s="92"/>
      <c r="E9" s="92"/>
      <c r="F9" s="92"/>
      <c r="G9" s="92"/>
      <c r="H9" s="193"/>
      <c r="I9" s="193"/>
    </row>
    <row r="11" spans="1:10" ht="14.25" thickBot="1">
      <c r="A11" s="196" t="s">
        <v>226</v>
      </c>
      <c r="B11" s="196"/>
      <c r="C11" s="196"/>
      <c r="D11" s="196"/>
      <c r="E11" s="196"/>
      <c r="F11" s="196"/>
      <c r="G11" s="196"/>
      <c r="H11" s="196"/>
      <c r="I11" s="196"/>
      <c r="J11" s="196"/>
    </row>
    <row r="12" spans="1:10" ht="12.75" customHeight="1" thickTop="1">
      <c r="A12" s="197" t="s">
        <v>648</v>
      </c>
      <c r="B12" s="197"/>
      <c r="C12" s="197"/>
      <c r="D12" s="197"/>
      <c r="E12" s="197"/>
      <c r="F12" s="197"/>
      <c r="G12" s="197"/>
      <c r="H12" s="197"/>
      <c r="I12" s="197"/>
      <c r="J12" s="197"/>
    </row>
    <row r="13" spans="1:10">
      <c r="J13" s="36" t="s">
        <v>227</v>
      </c>
    </row>
    <row r="14" spans="1:10" ht="12.75" customHeight="1">
      <c r="A14" s="153" t="s">
        <v>228</v>
      </c>
      <c r="B14" s="157" t="s">
        <v>61</v>
      </c>
      <c r="C14" s="153" t="s">
        <v>62</v>
      </c>
      <c r="D14" s="164" t="s">
        <v>63</v>
      </c>
      <c r="E14" s="202"/>
      <c r="F14" s="203"/>
      <c r="G14" s="164" t="s">
        <v>229</v>
      </c>
      <c r="H14" s="164"/>
      <c r="I14" s="164"/>
      <c r="J14" s="61" t="s">
        <v>229</v>
      </c>
    </row>
    <row r="15" spans="1:10" ht="12.75" customHeight="1">
      <c r="A15" s="154"/>
      <c r="B15" s="159"/>
      <c r="C15" s="200"/>
      <c r="D15" s="171" t="s">
        <v>65</v>
      </c>
      <c r="E15" s="204"/>
      <c r="F15" s="205"/>
      <c r="G15" s="171" t="s">
        <v>230</v>
      </c>
      <c r="H15" s="171"/>
      <c r="I15" s="171"/>
      <c r="J15" s="62" t="s">
        <v>231</v>
      </c>
    </row>
    <row r="16" spans="1:10" ht="12.75" customHeight="1">
      <c r="A16" s="198"/>
      <c r="B16" s="159"/>
      <c r="C16" s="200"/>
      <c r="D16" s="174"/>
      <c r="E16" s="204"/>
      <c r="F16" s="205"/>
      <c r="G16" s="174"/>
      <c r="H16" s="174"/>
      <c r="I16" s="174"/>
      <c r="J16" s="62" t="s">
        <v>232</v>
      </c>
    </row>
    <row r="17" spans="1:10" ht="12.75" customHeight="1">
      <c r="A17" s="198"/>
      <c r="B17" s="159"/>
      <c r="C17" s="200"/>
      <c r="D17" s="174"/>
      <c r="E17" s="204"/>
      <c r="F17" s="205"/>
      <c r="G17" s="177"/>
      <c r="H17" s="177"/>
      <c r="I17" s="177"/>
      <c r="J17" s="63"/>
    </row>
    <row r="18" spans="1:10" ht="25.5">
      <c r="A18" s="199"/>
      <c r="B18" s="161"/>
      <c r="C18" s="201"/>
      <c r="D18" s="177"/>
      <c r="E18" s="209"/>
      <c r="F18" s="210"/>
      <c r="G18" s="64" t="s">
        <v>233</v>
      </c>
      <c r="H18" s="86" t="s">
        <v>234</v>
      </c>
      <c r="I18" s="86" t="s">
        <v>235</v>
      </c>
      <c r="J18" s="65"/>
    </row>
    <row r="19" spans="1:10" ht="13.5">
      <c r="A19" s="88">
        <v>1</v>
      </c>
      <c r="B19" s="86">
        <v>2</v>
      </c>
      <c r="C19" s="86">
        <v>3</v>
      </c>
      <c r="D19" s="148">
        <v>4</v>
      </c>
      <c r="E19" s="148"/>
      <c r="F19" s="148"/>
      <c r="G19" s="88">
        <v>5</v>
      </c>
      <c r="H19" s="88">
        <v>6</v>
      </c>
      <c r="I19" s="88">
        <v>7</v>
      </c>
      <c r="J19" s="66">
        <v>8</v>
      </c>
    </row>
    <row r="20" spans="1:10" ht="13.5">
      <c r="A20" s="88"/>
      <c r="B20" s="87" t="s">
        <v>236</v>
      </c>
      <c r="C20" s="88"/>
      <c r="D20" s="150"/>
      <c r="E20" s="150"/>
      <c r="F20" s="150"/>
      <c r="G20" s="52"/>
      <c r="H20" s="52"/>
      <c r="I20" s="52"/>
      <c r="J20" s="52"/>
    </row>
    <row r="21" spans="1:10" ht="27" customHeight="1">
      <c r="A21" s="88"/>
      <c r="B21" s="87" t="s">
        <v>237</v>
      </c>
      <c r="C21" s="88" t="s">
        <v>238</v>
      </c>
      <c r="D21" s="88">
        <v>0</v>
      </c>
      <c r="E21" s="88">
        <v>0</v>
      </c>
      <c r="F21" s="88">
        <v>1</v>
      </c>
      <c r="G21" s="67">
        <f>G22+G28+G34+G35+G40+G41+G50+G53</f>
        <v>348565878</v>
      </c>
      <c r="H21" s="67">
        <f>H22+H28+H34+H35+H40+H41+H50+H53</f>
        <v>171107708</v>
      </c>
      <c r="I21" s="117">
        <f>I22+I28+I34+I35+I40+I41+I50+I53</f>
        <v>177458170</v>
      </c>
      <c r="J21" s="117">
        <v>179956857</v>
      </c>
    </row>
    <row r="22" spans="1:10" ht="12.75" customHeight="1">
      <c r="A22" s="68" t="s">
        <v>239</v>
      </c>
      <c r="B22" s="87" t="s">
        <v>240</v>
      </c>
      <c r="C22" s="88"/>
      <c r="D22" s="88">
        <v>0</v>
      </c>
      <c r="E22" s="88">
        <v>0</v>
      </c>
      <c r="F22" s="88">
        <v>2</v>
      </c>
      <c r="G22" s="67">
        <f>SUM(G23:G27)</f>
        <v>69491678</v>
      </c>
      <c r="H22" s="117">
        <f>SUM(H23:H27)</f>
        <v>20600910</v>
      </c>
      <c r="I22" s="117">
        <f>SUM(I23:I27)</f>
        <v>48890768</v>
      </c>
      <c r="J22" s="117">
        <v>49400781</v>
      </c>
    </row>
    <row r="23" spans="1:10" ht="12.75" customHeight="1">
      <c r="A23" s="68" t="s">
        <v>241</v>
      </c>
      <c r="B23" s="89" t="s">
        <v>242</v>
      </c>
      <c r="C23" s="88"/>
      <c r="D23" s="88">
        <v>0</v>
      </c>
      <c r="E23" s="88">
        <v>0</v>
      </c>
      <c r="F23" s="88">
        <v>3</v>
      </c>
      <c r="G23" s="69">
        <v>0</v>
      </c>
      <c r="H23" s="118">
        <v>0</v>
      </c>
      <c r="I23" s="69">
        <v>0</v>
      </c>
      <c r="J23" s="118">
        <v>0</v>
      </c>
    </row>
    <row r="24" spans="1:10" ht="12.75" customHeight="1">
      <c r="A24" s="68" t="s">
        <v>243</v>
      </c>
      <c r="B24" s="89" t="s">
        <v>244</v>
      </c>
      <c r="C24" s="88"/>
      <c r="D24" s="88">
        <v>0</v>
      </c>
      <c r="E24" s="88">
        <v>0</v>
      </c>
      <c r="F24" s="88">
        <v>4</v>
      </c>
      <c r="G24" s="69">
        <v>27167343</v>
      </c>
      <c r="H24" s="118">
        <v>9554384</v>
      </c>
      <c r="I24" s="115">
        <v>17612959</v>
      </c>
      <c r="J24" s="118">
        <v>18550443</v>
      </c>
    </row>
    <row r="25" spans="1:10" ht="12.75" customHeight="1">
      <c r="A25" s="68" t="s">
        <v>245</v>
      </c>
      <c r="B25" s="89" t="s">
        <v>246</v>
      </c>
      <c r="C25" s="88"/>
      <c r="D25" s="88">
        <v>0</v>
      </c>
      <c r="E25" s="88">
        <v>0</v>
      </c>
      <c r="F25" s="88">
        <v>5</v>
      </c>
      <c r="G25" s="69">
        <v>0</v>
      </c>
      <c r="H25" s="118">
        <v>0</v>
      </c>
      <c r="I25" s="115">
        <v>0</v>
      </c>
      <c r="J25" s="118">
        <v>0</v>
      </c>
    </row>
    <row r="26" spans="1:10" ht="12.75" customHeight="1">
      <c r="A26" s="88" t="s">
        <v>247</v>
      </c>
      <c r="B26" s="89" t="s">
        <v>248</v>
      </c>
      <c r="C26" s="88"/>
      <c r="D26" s="88">
        <v>0</v>
      </c>
      <c r="E26" s="88">
        <v>0</v>
      </c>
      <c r="F26" s="88">
        <v>6</v>
      </c>
      <c r="G26" s="54">
        <v>15438744</v>
      </c>
      <c r="H26" s="54">
        <v>11046526</v>
      </c>
      <c r="I26" s="115">
        <v>4392218</v>
      </c>
      <c r="J26" s="118">
        <v>6538880</v>
      </c>
    </row>
    <row r="27" spans="1:10" ht="12.75" customHeight="1">
      <c r="A27" s="88" t="s">
        <v>249</v>
      </c>
      <c r="B27" s="89" t="s">
        <v>250</v>
      </c>
      <c r="C27" s="88"/>
      <c r="D27" s="88">
        <v>0</v>
      </c>
      <c r="E27" s="88">
        <v>0</v>
      </c>
      <c r="F27" s="88">
        <v>7</v>
      </c>
      <c r="G27" s="69">
        <v>26885591</v>
      </c>
      <c r="H27" s="118">
        <v>0</v>
      </c>
      <c r="I27" s="115">
        <v>26885591</v>
      </c>
      <c r="J27" s="118">
        <v>24311458</v>
      </c>
    </row>
    <row r="28" spans="1:10" ht="12.75" customHeight="1">
      <c r="A28" s="68" t="s">
        <v>251</v>
      </c>
      <c r="B28" s="87" t="s">
        <v>252</v>
      </c>
      <c r="C28" s="88"/>
      <c r="D28" s="88">
        <v>0</v>
      </c>
      <c r="E28" s="88">
        <v>0</v>
      </c>
      <c r="F28" s="88">
        <v>8</v>
      </c>
      <c r="G28" s="67">
        <f>G29+G30+G31+G32+G33</f>
        <v>266644624</v>
      </c>
      <c r="H28" s="117">
        <f>H29+H30+H31+H32+H33</f>
        <v>149030933</v>
      </c>
      <c r="I28" s="117">
        <f>I29+I30+I31+I32+I33</f>
        <v>117613691</v>
      </c>
      <c r="J28" s="117">
        <v>120335757</v>
      </c>
    </row>
    <row r="29" spans="1:10" ht="12.75" customHeight="1">
      <c r="A29" s="68" t="s">
        <v>253</v>
      </c>
      <c r="B29" s="89" t="s">
        <v>254</v>
      </c>
      <c r="C29" s="88"/>
      <c r="D29" s="88">
        <v>0</v>
      </c>
      <c r="E29" s="88">
        <v>0</v>
      </c>
      <c r="F29" s="88">
        <v>9</v>
      </c>
      <c r="G29" s="69">
        <v>2322522</v>
      </c>
      <c r="H29" s="69">
        <v>0</v>
      </c>
      <c r="I29" s="115">
        <v>2322522</v>
      </c>
      <c r="J29" s="118">
        <v>2322522</v>
      </c>
    </row>
    <row r="30" spans="1:10" ht="12.75" customHeight="1">
      <c r="A30" s="68" t="s">
        <v>255</v>
      </c>
      <c r="B30" s="89" t="s">
        <v>256</v>
      </c>
      <c r="C30" s="88"/>
      <c r="D30" s="88">
        <v>0</v>
      </c>
      <c r="E30" s="88">
        <v>1</v>
      </c>
      <c r="F30" s="88">
        <v>0</v>
      </c>
      <c r="G30" s="69">
        <v>136054127</v>
      </c>
      <c r="H30" s="69">
        <v>66984003</v>
      </c>
      <c r="I30" s="115">
        <v>69070124</v>
      </c>
      <c r="J30" s="118">
        <v>72441568</v>
      </c>
    </row>
    <row r="31" spans="1:10" ht="12.75" customHeight="1">
      <c r="A31" s="88" t="s">
        <v>257</v>
      </c>
      <c r="B31" s="89" t="s">
        <v>258</v>
      </c>
      <c r="C31" s="88"/>
      <c r="D31" s="88">
        <v>0</v>
      </c>
      <c r="E31" s="88">
        <v>1</v>
      </c>
      <c r="F31" s="88">
        <v>1</v>
      </c>
      <c r="G31" s="69">
        <v>117995904</v>
      </c>
      <c r="H31" s="69">
        <v>82046930</v>
      </c>
      <c r="I31" s="115">
        <v>35948974</v>
      </c>
      <c r="J31" s="118">
        <v>39885822</v>
      </c>
    </row>
    <row r="32" spans="1:10" ht="12.75" customHeight="1">
      <c r="A32" s="68" t="s">
        <v>259</v>
      </c>
      <c r="B32" s="89" t="s">
        <v>260</v>
      </c>
      <c r="C32" s="88"/>
      <c r="D32" s="88">
        <v>0</v>
      </c>
      <c r="E32" s="88">
        <v>1</v>
      </c>
      <c r="F32" s="88">
        <v>2</v>
      </c>
      <c r="G32" s="69">
        <v>0</v>
      </c>
      <c r="H32" s="69">
        <v>0</v>
      </c>
      <c r="I32" s="115">
        <v>0</v>
      </c>
      <c r="J32" s="118">
        <v>0</v>
      </c>
    </row>
    <row r="33" spans="1:10" ht="15.75" customHeight="1">
      <c r="A33" s="88" t="s">
        <v>261</v>
      </c>
      <c r="B33" s="89" t="s">
        <v>262</v>
      </c>
      <c r="C33" s="88" t="s">
        <v>263</v>
      </c>
      <c r="D33" s="88">
        <v>0</v>
      </c>
      <c r="E33" s="88">
        <v>1</v>
      </c>
      <c r="F33" s="88">
        <v>3</v>
      </c>
      <c r="G33" s="69">
        <v>10272071</v>
      </c>
      <c r="H33" s="69">
        <v>0</v>
      </c>
      <c r="I33" s="115">
        <v>10272071</v>
      </c>
      <c r="J33" s="118">
        <v>5685845</v>
      </c>
    </row>
    <row r="34" spans="1:10" ht="12.75" customHeight="1">
      <c r="A34" s="68" t="s">
        <v>264</v>
      </c>
      <c r="B34" s="87" t="s">
        <v>265</v>
      </c>
      <c r="C34" s="88"/>
      <c r="D34" s="88">
        <v>0</v>
      </c>
      <c r="E34" s="88">
        <v>1</v>
      </c>
      <c r="F34" s="88">
        <v>4</v>
      </c>
      <c r="G34" s="69">
        <v>0</v>
      </c>
      <c r="H34" s="69">
        <v>0</v>
      </c>
      <c r="I34" s="115">
        <v>0</v>
      </c>
      <c r="J34" s="118">
        <v>0</v>
      </c>
    </row>
    <row r="35" spans="1:10" ht="12.75" customHeight="1">
      <c r="A35" s="68" t="s">
        <v>266</v>
      </c>
      <c r="B35" s="87" t="s">
        <v>267</v>
      </c>
      <c r="C35" s="88"/>
      <c r="D35" s="88">
        <v>0</v>
      </c>
      <c r="E35" s="88">
        <v>1</v>
      </c>
      <c r="F35" s="88">
        <v>5</v>
      </c>
      <c r="G35" s="69">
        <v>0</v>
      </c>
      <c r="H35" s="69">
        <v>0</v>
      </c>
      <c r="I35" s="115">
        <v>0</v>
      </c>
      <c r="J35" s="118">
        <v>0</v>
      </c>
    </row>
    <row r="36" spans="1:10" ht="12.75" customHeight="1">
      <c r="A36" s="68" t="s">
        <v>268</v>
      </c>
      <c r="B36" s="89" t="s">
        <v>269</v>
      </c>
      <c r="C36" s="88"/>
      <c r="D36" s="88">
        <v>0</v>
      </c>
      <c r="E36" s="88">
        <v>1</v>
      </c>
      <c r="F36" s="88">
        <v>6</v>
      </c>
      <c r="G36" s="69">
        <v>0</v>
      </c>
      <c r="H36" s="69">
        <v>0</v>
      </c>
      <c r="I36" s="115">
        <v>0</v>
      </c>
      <c r="J36" s="118">
        <v>0</v>
      </c>
    </row>
    <row r="37" spans="1:10" ht="12.75" customHeight="1">
      <c r="A37" s="68" t="s">
        <v>270</v>
      </c>
      <c r="B37" s="89" t="s">
        <v>271</v>
      </c>
      <c r="C37" s="88"/>
      <c r="D37" s="88">
        <v>0</v>
      </c>
      <c r="E37" s="88">
        <v>1</v>
      </c>
      <c r="F37" s="88">
        <v>7</v>
      </c>
      <c r="G37" s="69">
        <v>0</v>
      </c>
      <c r="H37" s="69">
        <v>0</v>
      </c>
      <c r="I37" s="115">
        <v>0</v>
      </c>
      <c r="J37" s="118">
        <v>0</v>
      </c>
    </row>
    <row r="38" spans="1:10" ht="12.75" customHeight="1">
      <c r="A38" s="68" t="s">
        <v>272</v>
      </c>
      <c r="B38" s="89" t="s">
        <v>273</v>
      </c>
      <c r="C38" s="88"/>
      <c r="D38" s="88">
        <v>0</v>
      </c>
      <c r="E38" s="88">
        <v>1</v>
      </c>
      <c r="F38" s="88">
        <v>8</v>
      </c>
      <c r="G38" s="69">
        <v>0</v>
      </c>
      <c r="H38" s="69">
        <v>0</v>
      </c>
      <c r="I38" s="115">
        <v>0</v>
      </c>
      <c r="J38" s="118">
        <v>0</v>
      </c>
    </row>
    <row r="39" spans="1:10" ht="12.75" customHeight="1">
      <c r="A39" s="88" t="s">
        <v>274</v>
      </c>
      <c r="B39" s="89" t="s">
        <v>275</v>
      </c>
      <c r="C39" s="88"/>
      <c r="D39" s="88">
        <v>0</v>
      </c>
      <c r="E39" s="88">
        <v>1</v>
      </c>
      <c r="F39" s="88">
        <v>9</v>
      </c>
      <c r="G39" s="69">
        <v>0</v>
      </c>
      <c r="H39" s="69">
        <v>0</v>
      </c>
      <c r="I39" s="115">
        <v>0</v>
      </c>
      <c r="J39" s="118">
        <v>0</v>
      </c>
    </row>
    <row r="40" spans="1:10" ht="12.75" customHeight="1">
      <c r="A40" s="68" t="s">
        <v>276</v>
      </c>
      <c r="B40" s="87" t="s">
        <v>277</v>
      </c>
      <c r="C40" s="88"/>
      <c r="D40" s="88">
        <v>0</v>
      </c>
      <c r="E40" s="88">
        <v>2</v>
      </c>
      <c r="F40" s="88">
        <v>0</v>
      </c>
      <c r="G40" s="67">
        <v>460988</v>
      </c>
      <c r="H40" s="67">
        <v>0</v>
      </c>
      <c r="I40" s="115">
        <v>460988</v>
      </c>
      <c r="J40" s="117">
        <v>460988</v>
      </c>
    </row>
    <row r="41" spans="1:10" ht="12.75" customHeight="1">
      <c r="A41" s="68" t="s">
        <v>278</v>
      </c>
      <c r="B41" s="87" t="s">
        <v>279</v>
      </c>
      <c r="C41" s="88"/>
      <c r="D41" s="88">
        <v>0</v>
      </c>
      <c r="E41" s="88">
        <v>2</v>
      </c>
      <c r="F41" s="88">
        <v>1</v>
      </c>
      <c r="G41" s="67">
        <f>G42+G43+G44+G45+G46+G47+G48+G49</f>
        <v>11771001</v>
      </c>
      <c r="H41" s="117">
        <f>H42+H43+H44+H45+H46+H47+H48+H49</f>
        <v>1345725</v>
      </c>
      <c r="I41" s="117">
        <f>I42+I43+I44+I45+I46+I47+I48+I49</f>
        <v>10425276</v>
      </c>
      <c r="J41" s="117">
        <v>9641917</v>
      </c>
    </row>
    <row r="42" spans="1:10" ht="12.75" customHeight="1">
      <c r="A42" s="68" t="s">
        <v>280</v>
      </c>
      <c r="B42" s="89" t="s">
        <v>281</v>
      </c>
      <c r="C42" s="88"/>
      <c r="D42" s="88">
        <v>0</v>
      </c>
      <c r="E42" s="88">
        <v>2</v>
      </c>
      <c r="F42" s="88">
        <v>2</v>
      </c>
      <c r="G42" s="69">
        <v>4214138</v>
      </c>
      <c r="H42" s="69">
        <v>1345725</v>
      </c>
      <c r="I42" s="115">
        <v>2868413</v>
      </c>
      <c r="J42" s="118">
        <v>2575040</v>
      </c>
    </row>
    <row r="43" spans="1:10" ht="12.75" customHeight="1">
      <c r="A43" s="68" t="s">
        <v>282</v>
      </c>
      <c r="B43" s="89" t="s">
        <v>283</v>
      </c>
      <c r="C43" s="88"/>
      <c r="D43" s="88">
        <v>0</v>
      </c>
      <c r="E43" s="88">
        <v>2</v>
      </c>
      <c r="F43" s="88">
        <v>3</v>
      </c>
      <c r="G43" s="69">
        <v>3750890</v>
      </c>
      <c r="H43" s="69">
        <v>0</v>
      </c>
      <c r="I43" s="115">
        <v>3750890</v>
      </c>
      <c r="J43" s="118">
        <v>3750890</v>
      </c>
    </row>
    <row r="44" spans="1:10" ht="12.75" customHeight="1">
      <c r="A44" s="68" t="s">
        <v>284</v>
      </c>
      <c r="B44" s="89" t="s">
        <v>285</v>
      </c>
      <c r="C44" s="88"/>
      <c r="D44" s="88">
        <v>0</v>
      </c>
      <c r="E44" s="88">
        <v>2</v>
      </c>
      <c r="F44" s="88">
        <v>4</v>
      </c>
      <c r="G44" s="69">
        <v>0</v>
      </c>
      <c r="H44" s="69">
        <v>0</v>
      </c>
      <c r="I44" s="115">
        <v>0</v>
      </c>
      <c r="J44" s="118">
        <v>0</v>
      </c>
    </row>
    <row r="45" spans="1:10" ht="12.75" customHeight="1">
      <c r="A45" s="68" t="s">
        <v>286</v>
      </c>
      <c r="B45" s="89" t="s">
        <v>287</v>
      </c>
      <c r="C45" s="88"/>
      <c r="D45" s="88">
        <v>0</v>
      </c>
      <c r="E45" s="88">
        <v>2</v>
      </c>
      <c r="F45" s="88">
        <v>5</v>
      </c>
      <c r="G45" s="69">
        <v>2205973</v>
      </c>
      <c r="H45" s="69">
        <v>0</v>
      </c>
      <c r="I45" s="115">
        <v>2205973</v>
      </c>
      <c r="J45" s="118">
        <v>1715987</v>
      </c>
    </row>
    <row r="46" spans="1:10" ht="12.75" customHeight="1">
      <c r="A46" s="68" t="s">
        <v>288</v>
      </c>
      <c r="B46" s="89" t="s">
        <v>289</v>
      </c>
      <c r="C46" s="88"/>
      <c r="D46" s="88">
        <v>0</v>
      </c>
      <c r="E46" s="88">
        <v>2</v>
      </c>
      <c r="F46" s="88">
        <v>6</v>
      </c>
      <c r="G46" s="69">
        <v>0</v>
      </c>
      <c r="H46" s="69">
        <v>0</v>
      </c>
      <c r="I46" s="115">
        <v>0</v>
      </c>
      <c r="J46" s="118">
        <v>0</v>
      </c>
    </row>
    <row r="47" spans="1:10" ht="12.75" customHeight="1">
      <c r="A47" s="68" t="s">
        <v>290</v>
      </c>
      <c r="B47" s="89" t="s">
        <v>291</v>
      </c>
      <c r="C47" s="88"/>
      <c r="D47" s="88">
        <v>0</v>
      </c>
      <c r="E47" s="88">
        <v>2</v>
      </c>
      <c r="F47" s="88">
        <v>7</v>
      </c>
      <c r="G47" s="69">
        <v>0</v>
      </c>
      <c r="H47" s="69">
        <v>0</v>
      </c>
      <c r="I47" s="115">
        <v>0</v>
      </c>
      <c r="J47" s="118">
        <v>0</v>
      </c>
    </row>
    <row r="48" spans="1:10" ht="12.75" customHeight="1">
      <c r="A48" s="68" t="s">
        <v>292</v>
      </c>
      <c r="B48" s="89" t="s">
        <v>293</v>
      </c>
      <c r="C48" s="88"/>
      <c r="D48" s="88">
        <v>0</v>
      </c>
      <c r="E48" s="88">
        <v>2</v>
      </c>
      <c r="F48" s="88">
        <v>8</v>
      </c>
      <c r="G48" s="69">
        <v>0</v>
      </c>
      <c r="H48" s="69">
        <v>0</v>
      </c>
      <c r="I48" s="115">
        <v>0</v>
      </c>
      <c r="J48" s="118">
        <v>0</v>
      </c>
    </row>
    <row r="49" spans="1:10" ht="12.75" customHeight="1">
      <c r="A49" s="68" t="s">
        <v>294</v>
      </c>
      <c r="B49" s="89" t="s">
        <v>295</v>
      </c>
      <c r="C49" s="88"/>
      <c r="D49" s="88">
        <v>0</v>
      </c>
      <c r="E49" s="88">
        <v>2</v>
      </c>
      <c r="F49" s="88">
        <v>9</v>
      </c>
      <c r="G49" s="69">
        <v>1600000</v>
      </c>
      <c r="H49" s="69">
        <v>0</v>
      </c>
      <c r="I49" s="115">
        <v>1600000</v>
      </c>
      <c r="J49" s="118">
        <v>1600000</v>
      </c>
    </row>
    <row r="50" spans="1:10" ht="12.75" customHeight="1">
      <c r="A50" s="68" t="s">
        <v>296</v>
      </c>
      <c r="B50" s="87" t="s">
        <v>297</v>
      </c>
      <c r="C50" s="88"/>
      <c r="D50" s="88">
        <v>0</v>
      </c>
      <c r="E50" s="88">
        <v>3</v>
      </c>
      <c r="F50" s="88">
        <v>0</v>
      </c>
      <c r="G50" s="67">
        <f>G51+G52</f>
        <v>174010</v>
      </c>
      <c r="H50" s="117">
        <f>H51+H52</f>
        <v>130140</v>
      </c>
      <c r="I50" s="117">
        <f>I51+I52</f>
        <v>43870</v>
      </c>
      <c r="J50" s="117">
        <v>79763</v>
      </c>
    </row>
    <row r="51" spans="1:10" ht="12.75" customHeight="1">
      <c r="A51" s="68" t="s">
        <v>298</v>
      </c>
      <c r="B51" s="89" t="s">
        <v>299</v>
      </c>
      <c r="C51" s="88"/>
      <c r="D51" s="88">
        <v>0</v>
      </c>
      <c r="E51" s="88">
        <v>3</v>
      </c>
      <c r="F51" s="88">
        <v>1</v>
      </c>
      <c r="G51" s="69">
        <v>0</v>
      </c>
      <c r="H51" s="69">
        <v>0</v>
      </c>
      <c r="I51" s="115">
        <v>0</v>
      </c>
      <c r="J51" s="118">
        <v>0</v>
      </c>
    </row>
    <row r="52" spans="1:10" ht="12.75" customHeight="1">
      <c r="A52" s="88" t="s">
        <v>300</v>
      </c>
      <c r="B52" s="89" t="s">
        <v>301</v>
      </c>
      <c r="C52" s="88"/>
      <c r="D52" s="88">
        <v>0</v>
      </c>
      <c r="E52" s="88">
        <v>3</v>
      </c>
      <c r="F52" s="88">
        <v>2</v>
      </c>
      <c r="G52" s="69">
        <v>174010</v>
      </c>
      <c r="H52" s="69">
        <v>130140</v>
      </c>
      <c r="I52" s="115">
        <v>43870</v>
      </c>
      <c r="J52" s="118">
        <v>79763</v>
      </c>
    </row>
    <row r="53" spans="1:10" ht="12.75" customHeight="1">
      <c r="A53" s="88" t="s">
        <v>302</v>
      </c>
      <c r="B53" s="87" t="s">
        <v>303</v>
      </c>
      <c r="C53" s="88" t="s">
        <v>304</v>
      </c>
      <c r="D53" s="88">
        <v>0</v>
      </c>
      <c r="E53" s="88">
        <v>3</v>
      </c>
      <c r="F53" s="88">
        <v>3</v>
      </c>
      <c r="G53" s="67">
        <v>23577</v>
      </c>
      <c r="H53" s="67">
        <v>0</v>
      </c>
      <c r="I53" s="115">
        <v>23577</v>
      </c>
      <c r="J53" s="118">
        <v>37651</v>
      </c>
    </row>
    <row r="54" spans="1:10" ht="12.75" customHeight="1">
      <c r="A54" s="68" t="s">
        <v>305</v>
      </c>
      <c r="B54" s="87" t="s">
        <v>306</v>
      </c>
      <c r="C54" s="88"/>
      <c r="D54" s="88">
        <v>0</v>
      </c>
      <c r="E54" s="88">
        <v>3</v>
      </c>
      <c r="F54" s="88">
        <v>4</v>
      </c>
      <c r="G54" s="69">
        <v>0</v>
      </c>
      <c r="H54" s="69">
        <v>0</v>
      </c>
      <c r="I54" s="115">
        <v>0</v>
      </c>
      <c r="J54" s="118">
        <v>0</v>
      </c>
    </row>
    <row r="55" spans="1:10" ht="12.75" customHeight="1">
      <c r="A55" s="88"/>
      <c r="B55" s="87" t="s">
        <v>307</v>
      </c>
      <c r="C55" s="88"/>
      <c r="D55" s="88">
        <v>0</v>
      </c>
      <c r="E55" s="88">
        <v>3</v>
      </c>
      <c r="F55" s="88">
        <v>5</v>
      </c>
      <c r="G55" s="67">
        <f>G56+G63</f>
        <v>201345912</v>
      </c>
      <c r="H55" s="117">
        <f>H56+H63</f>
        <v>47419711</v>
      </c>
      <c r="I55" s="117">
        <f>I56+I63</f>
        <v>153926201</v>
      </c>
      <c r="J55" s="117">
        <v>154290699</v>
      </c>
    </row>
    <row r="56" spans="1:10" ht="12.75" customHeight="1">
      <c r="A56" s="88" t="s">
        <v>308</v>
      </c>
      <c r="B56" s="87" t="s">
        <v>309</v>
      </c>
      <c r="C56" s="88" t="s">
        <v>310</v>
      </c>
      <c r="D56" s="88">
        <v>0</v>
      </c>
      <c r="E56" s="88">
        <v>3</v>
      </c>
      <c r="F56" s="88">
        <v>6</v>
      </c>
      <c r="G56" s="67">
        <f>G57+G58+G59+G60+G61+G62</f>
        <v>40562146</v>
      </c>
      <c r="H56" s="117">
        <f>H57+H58+H59+H60+H61+H62</f>
        <v>2663174</v>
      </c>
      <c r="I56" s="117">
        <f>I57+I58+I59+I60+I61+I62</f>
        <v>37898972</v>
      </c>
      <c r="J56" s="117">
        <v>29045680</v>
      </c>
    </row>
    <row r="57" spans="1:10" ht="12.75" customHeight="1">
      <c r="A57" s="88">
        <v>10</v>
      </c>
      <c r="B57" s="89" t="s">
        <v>311</v>
      </c>
      <c r="C57" s="88"/>
      <c r="D57" s="88">
        <v>0</v>
      </c>
      <c r="E57" s="88">
        <v>3</v>
      </c>
      <c r="F57" s="88">
        <v>7</v>
      </c>
      <c r="G57" s="69">
        <v>23381500</v>
      </c>
      <c r="H57" s="69">
        <v>1812605</v>
      </c>
      <c r="I57" s="115">
        <v>21568895</v>
      </c>
      <c r="J57" s="118">
        <v>16574622</v>
      </c>
    </row>
    <row r="58" spans="1:10" ht="12.75" customHeight="1">
      <c r="A58" s="88">
        <v>11</v>
      </c>
      <c r="B58" s="89" t="s">
        <v>312</v>
      </c>
      <c r="C58" s="88"/>
      <c r="D58" s="88">
        <v>0</v>
      </c>
      <c r="E58" s="88">
        <v>3</v>
      </c>
      <c r="F58" s="88">
        <v>8</v>
      </c>
      <c r="G58" s="69">
        <v>3145624</v>
      </c>
      <c r="H58" s="69">
        <v>23256</v>
      </c>
      <c r="I58" s="115">
        <v>3122368</v>
      </c>
      <c r="J58" s="118">
        <v>1407407</v>
      </c>
    </row>
    <row r="59" spans="1:10" ht="12.75" customHeight="1">
      <c r="A59" s="88">
        <v>12</v>
      </c>
      <c r="B59" s="89" t="s">
        <v>313</v>
      </c>
      <c r="C59" s="88" t="s">
        <v>314</v>
      </c>
      <c r="D59" s="88">
        <v>0</v>
      </c>
      <c r="E59" s="88">
        <v>3</v>
      </c>
      <c r="F59" s="88">
        <v>9</v>
      </c>
      <c r="G59" s="69">
        <v>12069010</v>
      </c>
      <c r="H59" s="69">
        <v>824980</v>
      </c>
      <c r="I59" s="115">
        <v>11244030</v>
      </c>
      <c r="J59" s="118">
        <v>9536199</v>
      </c>
    </row>
    <row r="60" spans="1:10">
      <c r="A60" s="88">
        <v>13</v>
      </c>
      <c r="B60" s="89" t="s">
        <v>315</v>
      </c>
      <c r="C60" s="88"/>
      <c r="D60" s="88">
        <v>0</v>
      </c>
      <c r="E60" s="88">
        <v>4</v>
      </c>
      <c r="F60" s="88">
        <v>0</v>
      </c>
      <c r="G60" s="69">
        <v>1070537</v>
      </c>
      <c r="H60" s="69">
        <v>2333</v>
      </c>
      <c r="I60" s="115">
        <v>1068204</v>
      </c>
      <c r="J60" s="118">
        <v>112168</v>
      </c>
    </row>
    <row r="61" spans="1:10" ht="12.75" customHeight="1">
      <c r="A61" s="88">
        <v>14</v>
      </c>
      <c r="B61" s="89" t="s">
        <v>316</v>
      </c>
      <c r="C61" s="88"/>
      <c r="D61" s="88">
        <v>0</v>
      </c>
      <c r="E61" s="88">
        <v>4</v>
      </c>
      <c r="F61" s="88">
        <v>1</v>
      </c>
      <c r="G61" s="69">
        <v>0</v>
      </c>
      <c r="H61" s="69">
        <v>0</v>
      </c>
      <c r="I61" s="115">
        <v>0</v>
      </c>
      <c r="J61" s="118">
        <v>0</v>
      </c>
    </row>
    <row r="62" spans="1:10">
      <c r="A62" s="88">
        <v>15</v>
      </c>
      <c r="B62" s="89" t="s">
        <v>317</v>
      </c>
      <c r="C62" s="88"/>
      <c r="D62" s="88">
        <v>0</v>
      </c>
      <c r="E62" s="88">
        <v>4</v>
      </c>
      <c r="F62" s="88">
        <v>2</v>
      </c>
      <c r="G62" s="69">
        <v>895475</v>
      </c>
      <c r="H62" s="69">
        <v>0</v>
      </c>
      <c r="I62" s="115">
        <v>895475</v>
      </c>
      <c r="J62" s="118">
        <v>1415284</v>
      </c>
    </row>
    <row r="63" spans="1:10" ht="27" customHeight="1">
      <c r="A63" s="88"/>
      <c r="B63" s="87" t="s">
        <v>318</v>
      </c>
      <c r="C63" s="88"/>
      <c r="D63" s="88">
        <v>0</v>
      </c>
      <c r="E63" s="88">
        <v>4</v>
      </c>
      <c r="F63" s="88">
        <v>3</v>
      </c>
      <c r="G63" s="67">
        <f>G64+G67+G73+G81+G82</f>
        <v>160783766</v>
      </c>
      <c r="H63" s="117">
        <f>H64+H67+H73+H81+H82</f>
        <v>44756537</v>
      </c>
      <c r="I63" s="117">
        <f>I64+I67+I73+I81+I82</f>
        <v>116027229</v>
      </c>
      <c r="J63" s="117">
        <v>125245019</v>
      </c>
    </row>
    <row r="64" spans="1:10" ht="12.75" customHeight="1">
      <c r="A64" s="88">
        <v>20</v>
      </c>
      <c r="B64" s="89" t="s">
        <v>319</v>
      </c>
      <c r="C64" s="88" t="s">
        <v>320</v>
      </c>
      <c r="D64" s="88">
        <v>0</v>
      </c>
      <c r="E64" s="88">
        <v>4</v>
      </c>
      <c r="F64" s="88">
        <v>4</v>
      </c>
      <c r="G64" s="67">
        <f>G65+G66</f>
        <v>15225002</v>
      </c>
      <c r="H64" s="117">
        <f>H65+H66</f>
        <v>0</v>
      </c>
      <c r="I64" s="117">
        <f>I65+I66</f>
        <v>15225002</v>
      </c>
      <c r="J64" s="117">
        <v>24301694</v>
      </c>
    </row>
    <row r="65" spans="1:10">
      <c r="A65" s="90" t="s">
        <v>321</v>
      </c>
      <c r="B65" s="89" t="s">
        <v>322</v>
      </c>
      <c r="C65" s="88"/>
      <c r="D65" s="88">
        <v>0</v>
      </c>
      <c r="E65" s="88">
        <v>4</v>
      </c>
      <c r="F65" s="88">
        <v>5</v>
      </c>
      <c r="G65" s="69">
        <v>15225002</v>
      </c>
      <c r="H65" s="69">
        <v>0</v>
      </c>
      <c r="I65" s="115">
        <v>15225002</v>
      </c>
      <c r="J65" s="118">
        <v>24301694</v>
      </c>
    </row>
    <row r="66" spans="1:10" ht="12.75" customHeight="1">
      <c r="A66" s="88">
        <v>207</v>
      </c>
      <c r="B66" s="89" t="s">
        <v>323</v>
      </c>
      <c r="C66" s="88"/>
      <c r="D66" s="88">
        <v>0</v>
      </c>
      <c r="E66" s="88">
        <v>4</v>
      </c>
      <c r="F66" s="88">
        <v>6</v>
      </c>
      <c r="G66" s="69">
        <v>0</v>
      </c>
      <c r="H66" s="69">
        <v>0</v>
      </c>
      <c r="I66" s="115">
        <v>0</v>
      </c>
      <c r="J66" s="118">
        <v>0</v>
      </c>
    </row>
    <row r="67" spans="1:10" ht="12.75" customHeight="1">
      <c r="A67" s="88" t="s">
        <v>324</v>
      </c>
      <c r="B67" s="89" t="s">
        <v>325</v>
      </c>
      <c r="C67" s="88" t="s">
        <v>326</v>
      </c>
      <c r="D67" s="88">
        <v>0</v>
      </c>
      <c r="E67" s="88">
        <v>4</v>
      </c>
      <c r="F67" s="88">
        <v>7</v>
      </c>
      <c r="G67" s="67">
        <f>G68+G69+G70+G71+G72</f>
        <v>140076515</v>
      </c>
      <c r="H67" s="117">
        <f>H68+H69+H70+H71+H72</f>
        <v>44706537</v>
      </c>
      <c r="I67" s="117">
        <f>I68+I69+I70+I71+I72</f>
        <v>95369978</v>
      </c>
      <c r="J67" s="117">
        <v>95232198</v>
      </c>
    </row>
    <row r="68" spans="1:10" ht="12.75" customHeight="1">
      <c r="A68" s="88">
        <v>210</v>
      </c>
      <c r="B68" s="89" t="s">
        <v>327</v>
      </c>
      <c r="C68" s="88"/>
      <c r="D68" s="88">
        <v>0</v>
      </c>
      <c r="E68" s="88">
        <v>4</v>
      </c>
      <c r="F68" s="88">
        <v>8</v>
      </c>
      <c r="G68" s="69">
        <v>0</v>
      </c>
      <c r="H68" s="69">
        <v>0</v>
      </c>
      <c r="I68" s="115">
        <v>0</v>
      </c>
      <c r="J68" s="118">
        <v>0</v>
      </c>
    </row>
    <row r="69" spans="1:10" ht="12.75" customHeight="1">
      <c r="A69" s="88">
        <v>211</v>
      </c>
      <c r="B69" s="89" t="s">
        <v>328</v>
      </c>
      <c r="C69" s="88" t="s">
        <v>329</v>
      </c>
      <c r="D69" s="88">
        <v>0</v>
      </c>
      <c r="E69" s="88">
        <v>4</v>
      </c>
      <c r="F69" s="88">
        <v>9</v>
      </c>
      <c r="G69" s="69">
        <v>27766370</v>
      </c>
      <c r="H69" s="69">
        <v>2288632</v>
      </c>
      <c r="I69" s="115">
        <v>25477738</v>
      </c>
      <c r="J69" s="118">
        <v>20222998</v>
      </c>
    </row>
    <row r="70" spans="1:10" ht="12.75" customHeight="1">
      <c r="A70" s="88">
        <v>212</v>
      </c>
      <c r="B70" s="89" t="s">
        <v>330</v>
      </c>
      <c r="C70" s="88" t="s">
        <v>331</v>
      </c>
      <c r="D70" s="88">
        <v>0</v>
      </c>
      <c r="E70" s="88">
        <v>5</v>
      </c>
      <c r="F70" s="88">
        <v>0</v>
      </c>
      <c r="G70" s="69">
        <v>77726212</v>
      </c>
      <c r="H70" s="69">
        <v>9351033</v>
      </c>
      <c r="I70" s="115">
        <v>68375179</v>
      </c>
      <c r="J70" s="118">
        <v>74886411</v>
      </c>
    </row>
    <row r="71" spans="1:10" ht="12.75" customHeight="1">
      <c r="A71" s="88">
        <v>22</v>
      </c>
      <c r="B71" s="89" t="s">
        <v>332</v>
      </c>
      <c r="C71" s="88"/>
      <c r="D71" s="88">
        <v>0</v>
      </c>
      <c r="E71" s="88">
        <v>5</v>
      </c>
      <c r="F71" s="88">
        <v>1</v>
      </c>
      <c r="G71" s="69">
        <v>0</v>
      </c>
      <c r="H71" s="69">
        <v>0</v>
      </c>
      <c r="I71" s="115">
        <v>0</v>
      </c>
      <c r="J71" s="118">
        <v>0</v>
      </c>
    </row>
    <row r="72" spans="1:10" ht="12.75" customHeight="1">
      <c r="A72" s="88">
        <v>23</v>
      </c>
      <c r="B72" s="89" t="s">
        <v>333</v>
      </c>
      <c r="C72" s="88"/>
      <c r="D72" s="88">
        <v>0</v>
      </c>
      <c r="E72" s="88">
        <v>5</v>
      </c>
      <c r="F72" s="88">
        <v>2</v>
      </c>
      <c r="G72" s="69">
        <v>34583933</v>
      </c>
      <c r="H72" s="69">
        <v>33066872</v>
      </c>
      <c r="I72" s="115">
        <v>1517061</v>
      </c>
      <c r="J72" s="118">
        <v>122789</v>
      </c>
    </row>
    <row r="73" spans="1:10" ht="12.75" customHeight="1">
      <c r="A73" s="88">
        <v>24</v>
      </c>
      <c r="B73" s="89" t="s">
        <v>334</v>
      </c>
      <c r="C73" s="88" t="s">
        <v>326</v>
      </c>
      <c r="D73" s="88">
        <v>0</v>
      </c>
      <c r="E73" s="88">
        <v>5</v>
      </c>
      <c r="F73" s="88">
        <v>3</v>
      </c>
      <c r="G73" s="67">
        <f>G74+G75+G76+G77+G78+G79+G80</f>
        <v>4426372</v>
      </c>
      <c r="H73" s="117">
        <f>H74+H75+H76+H77+H78+H79+H80</f>
        <v>50000</v>
      </c>
      <c r="I73" s="117">
        <f>I74+I75+I76+I77+I78+I79+I80</f>
        <v>4376372</v>
      </c>
      <c r="J73" s="117">
        <v>4345443</v>
      </c>
    </row>
    <row r="74" spans="1:10" ht="12.75" customHeight="1">
      <c r="A74" s="88">
        <v>240</v>
      </c>
      <c r="B74" s="89" t="s">
        <v>335</v>
      </c>
      <c r="C74" s="88"/>
      <c r="D74" s="88">
        <v>0</v>
      </c>
      <c r="E74" s="88">
        <v>5</v>
      </c>
      <c r="F74" s="88">
        <v>4</v>
      </c>
      <c r="G74" s="69">
        <v>0</v>
      </c>
      <c r="H74" s="69">
        <v>0</v>
      </c>
      <c r="I74" s="115">
        <v>0</v>
      </c>
      <c r="J74" s="118">
        <v>0</v>
      </c>
    </row>
    <row r="75" spans="1:10" ht="12.75" customHeight="1">
      <c r="A75" s="88">
        <v>241</v>
      </c>
      <c r="B75" s="89" t="s">
        <v>336</v>
      </c>
      <c r="C75" s="88"/>
      <c r="D75" s="88">
        <v>0</v>
      </c>
      <c r="E75" s="88">
        <v>5</v>
      </c>
      <c r="F75" s="88">
        <v>5</v>
      </c>
      <c r="G75" s="69">
        <v>4359528</v>
      </c>
      <c r="H75" s="69">
        <v>50000</v>
      </c>
      <c r="I75" s="115">
        <v>4309528</v>
      </c>
      <c r="J75" s="118">
        <v>4278599</v>
      </c>
    </row>
    <row r="76" spans="1:10" ht="12.75" customHeight="1">
      <c r="A76" s="88">
        <v>242</v>
      </c>
      <c r="B76" s="89" t="s">
        <v>337</v>
      </c>
      <c r="C76" s="88"/>
      <c r="D76" s="88">
        <v>0</v>
      </c>
      <c r="E76" s="88">
        <v>5</v>
      </c>
      <c r="F76" s="88">
        <v>6</v>
      </c>
      <c r="G76" s="69">
        <v>0</v>
      </c>
      <c r="H76" s="69">
        <v>0</v>
      </c>
      <c r="I76" s="115">
        <v>0</v>
      </c>
      <c r="J76" s="118">
        <v>0</v>
      </c>
    </row>
    <row r="77" spans="1:10" ht="12.75" customHeight="1">
      <c r="A77" s="88" t="s">
        <v>338</v>
      </c>
      <c r="B77" s="89" t="s">
        <v>339</v>
      </c>
      <c r="C77" s="88"/>
      <c r="D77" s="88">
        <v>0</v>
      </c>
      <c r="E77" s="88">
        <v>5</v>
      </c>
      <c r="F77" s="88">
        <v>7</v>
      </c>
      <c r="G77" s="69">
        <v>0</v>
      </c>
      <c r="H77" s="69">
        <v>0</v>
      </c>
      <c r="I77" s="115">
        <v>0</v>
      </c>
      <c r="J77" s="118">
        <v>0</v>
      </c>
    </row>
    <row r="78" spans="1:10" ht="12.75" customHeight="1">
      <c r="A78" s="88">
        <v>245</v>
      </c>
      <c r="B78" s="89" t="s">
        <v>340</v>
      </c>
      <c r="C78" s="88"/>
      <c r="D78" s="88">
        <v>0</v>
      </c>
      <c r="E78" s="88">
        <v>5</v>
      </c>
      <c r="F78" s="88">
        <v>8</v>
      </c>
      <c r="G78" s="69">
        <v>0</v>
      </c>
      <c r="H78" s="69">
        <v>0</v>
      </c>
      <c r="I78" s="115">
        <v>0</v>
      </c>
      <c r="J78" s="118">
        <v>0</v>
      </c>
    </row>
    <row r="79" spans="1:10" ht="12.75" customHeight="1">
      <c r="A79" s="88">
        <v>246</v>
      </c>
      <c r="B79" s="89" t="s">
        <v>341</v>
      </c>
      <c r="C79" s="88"/>
      <c r="D79" s="88">
        <v>0</v>
      </c>
      <c r="E79" s="88">
        <v>5</v>
      </c>
      <c r="F79" s="88">
        <v>9</v>
      </c>
      <c r="G79" s="69">
        <v>0</v>
      </c>
      <c r="H79" s="69">
        <v>0</v>
      </c>
      <c r="I79" s="115">
        <v>0</v>
      </c>
      <c r="J79" s="118">
        <v>0</v>
      </c>
    </row>
    <row r="80" spans="1:10" ht="12.75" customHeight="1">
      <c r="A80" s="88">
        <v>248</v>
      </c>
      <c r="B80" s="89" t="s">
        <v>342</v>
      </c>
      <c r="C80" s="88"/>
      <c r="D80" s="88">
        <v>0</v>
      </c>
      <c r="E80" s="88">
        <v>6</v>
      </c>
      <c r="F80" s="88">
        <v>0</v>
      </c>
      <c r="G80" s="69">
        <v>66844</v>
      </c>
      <c r="H80" s="69">
        <v>0</v>
      </c>
      <c r="I80" s="115">
        <v>66844</v>
      </c>
      <c r="J80" s="118">
        <v>66844</v>
      </c>
    </row>
    <row r="81" spans="1:10" ht="12.75" customHeight="1">
      <c r="A81" s="88">
        <v>27</v>
      </c>
      <c r="B81" s="89" t="s">
        <v>343</v>
      </c>
      <c r="C81" s="88"/>
      <c r="D81" s="88">
        <v>0</v>
      </c>
      <c r="E81" s="88">
        <v>6</v>
      </c>
      <c r="F81" s="88">
        <v>1</v>
      </c>
      <c r="G81" s="67">
        <v>124599</v>
      </c>
      <c r="H81" s="67">
        <v>0</v>
      </c>
      <c r="I81" s="115">
        <v>124599</v>
      </c>
      <c r="J81" s="118">
        <v>227348</v>
      </c>
    </row>
    <row r="82" spans="1:10" ht="12.75" customHeight="1">
      <c r="A82" s="88" t="s">
        <v>344</v>
      </c>
      <c r="B82" s="89" t="s">
        <v>345</v>
      </c>
      <c r="C82" s="88" t="s">
        <v>304</v>
      </c>
      <c r="D82" s="88">
        <v>0</v>
      </c>
      <c r="E82" s="88">
        <v>6</v>
      </c>
      <c r="F82" s="88">
        <v>2</v>
      </c>
      <c r="G82" s="67">
        <v>931278</v>
      </c>
      <c r="H82" s="67">
        <v>0</v>
      </c>
      <c r="I82" s="115">
        <v>931278</v>
      </c>
      <c r="J82" s="117">
        <v>1138336</v>
      </c>
    </row>
    <row r="83" spans="1:10" ht="12.75" customHeight="1">
      <c r="A83" s="88">
        <v>288</v>
      </c>
      <c r="B83" s="87" t="s">
        <v>346</v>
      </c>
      <c r="C83" s="88"/>
      <c r="D83" s="88">
        <v>0</v>
      </c>
      <c r="E83" s="88">
        <v>6</v>
      </c>
      <c r="F83" s="88">
        <v>3</v>
      </c>
      <c r="G83" s="67">
        <v>772029</v>
      </c>
      <c r="H83" s="67">
        <v>0</v>
      </c>
      <c r="I83" s="115">
        <v>772029</v>
      </c>
      <c r="J83" s="117">
        <v>772029</v>
      </c>
    </row>
    <row r="84" spans="1:10" ht="12.75" customHeight="1">
      <c r="A84" s="88">
        <v>290</v>
      </c>
      <c r="B84" s="87" t="s">
        <v>347</v>
      </c>
      <c r="C84" s="88"/>
      <c r="D84" s="88">
        <v>0</v>
      </c>
      <c r="E84" s="88">
        <v>6</v>
      </c>
      <c r="F84" s="88">
        <v>4</v>
      </c>
      <c r="G84" s="69">
        <v>0</v>
      </c>
      <c r="H84" s="69">
        <v>0</v>
      </c>
      <c r="I84" s="115"/>
      <c r="J84" s="118">
        <v>0</v>
      </c>
    </row>
    <row r="85" spans="1:10" ht="12.75" customHeight="1">
      <c r="A85" s="88"/>
      <c r="B85" s="87" t="s">
        <v>348</v>
      </c>
      <c r="C85" s="88"/>
      <c r="D85" s="88">
        <v>0</v>
      </c>
      <c r="E85" s="88">
        <v>6</v>
      </c>
      <c r="F85" s="88">
        <v>5</v>
      </c>
      <c r="G85" s="67">
        <f>G21+G54+G55+G83+G84</f>
        <v>550683819</v>
      </c>
      <c r="H85" s="67">
        <f>H21+H54+H55+H83+H84</f>
        <v>218527419</v>
      </c>
      <c r="I85" s="114">
        <f t="shared" ref="I85" si="0">+G85-H85</f>
        <v>332156400</v>
      </c>
      <c r="J85" s="117">
        <v>335019585</v>
      </c>
    </row>
    <row r="86" spans="1:10" ht="12.75" customHeight="1">
      <c r="A86" s="88">
        <v>88</v>
      </c>
      <c r="B86" s="89" t="s">
        <v>349</v>
      </c>
      <c r="C86" s="88"/>
      <c r="D86" s="88">
        <v>0</v>
      </c>
      <c r="E86" s="88">
        <v>6</v>
      </c>
      <c r="F86" s="88">
        <v>6</v>
      </c>
      <c r="G86" s="70">
        <v>492899</v>
      </c>
      <c r="H86" s="70"/>
      <c r="I86" s="115">
        <v>492899</v>
      </c>
      <c r="J86" s="119">
        <v>370346</v>
      </c>
    </row>
    <row r="87" spans="1:10" ht="12.75" customHeight="1">
      <c r="A87" s="88"/>
      <c r="B87" s="89" t="s">
        <v>350</v>
      </c>
      <c r="C87" s="88"/>
      <c r="D87" s="88">
        <v>0</v>
      </c>
      <c r="E87" s="88">
        <v>6</v>
      </c>
      <c r="F87" s="88">
        <v>7</v>
      </c>
      <c r="G87" s="67">
        <f>G85+G86</f>
        <v>551176718</v>
      </c>
      <c r="H87" s="67">
        <f>H85+H86</f>
        <v>218527419</v>
      </c>
      <c r="I87" s="114">
        <f>+G87-H87</f>
        <v>332649299</v>
      </c>
      <c r="J87" s="117">
        <v>335389931</v>
      </c>
    </row>
    <row r="88" spans="1:10" ht="12.75" customHeight="1">
      <c r="A88" s="88"/>
      <c r="B88" s="89"/>
      <c r="C88" s="88"/>
      <c r="D88" s="88"/>
      <c r="E88" s="88"/>
      <c r="F88" s="88"/>
      <c r="G88" s="69"/>
      <c r="H88" s="69"/>
      <c r="I88" s="69"/>
      <c r="J88" s="69"/>
    </row>
    <row r="89" spans="1:10" ht="13.5" customHeight="1">
      <c r="A89" s="88"/>
      <c r="B89" s="71" t="s">
        <v>351</v>
      </c>
      <c r="C89" s="88"/>
      <c r="D89" s="150"/>
      <c r="E89" s="150"/>
      <c r="F89" s="150"/>
      <c r="G89" s="211" t="s">
        <v>352</v>
      </c>
      <c r="H89" s="212"/>
      <c r="I89" s="213"/>
      <c r="J89" s="121" t="s">
        <v>353</v>
      </c>
    </row>
    <row r="90" spans="1:10" ht="13.5" customHeight="1">
      <c r="A90" s="72">
        <v>1</v>
      </c>
      <c r="B90" s="72">
        <v>2</v>
      </c>
      <c r="C90" s="72">
        <v>3</v>
      </c>
      <c r="D90" s="214">
        <v>4</v>
      </c>
      <c r="E90" s="215"/>
      <c r="F90" s="216"/>
      <c r="G90" s="211">
        <v>5</v>
      </c>
      <c r="H90" s="217"/>
      <c r="I90" s="218"/>
      <c r="J90" s="121">
        <v>6</v>
      </c>
    </row>
    <row r="91" spans="1:10" ht="26.25">
      <c r="A91" s="88"/>
      <c r="B91" s="71" t="s">
        <v>354</v>
      </c>
      <c r="C91" s="88" t="s">
        <v>355</v>
      </c>
      <c r="D91" s="88">
        <v>1</v>
      </c>
      <c r="E91" s="88">
        <v>0</v>
      </c>
      <c r="F91" s="88">
        <v>1</v>
      </c>
      <c r="G91" s="206">
        <f>G92-G99+G100+G101+G104+G105-G106+G107-G112-G117</f>
        <v>209994472</v>
      </c>
      <c r="H91" s="207"/>
      <c r="I91" s="208"/>
      <c r="J91" s="122">
        <v>196663489</v>
      </c>
    </row>
    <row r="92" spans="1:10" ht="13.5" customHeight="1">
      <c r="A92" s="88">
        <v>30</v>
      </c>
      <c r="B92" s="71" t="s">
        <v>356</v>
      </c>
      <c r="C92" s="88"/>
      <c r="D92" s="88">
        <v>1</v>
      </c>
      <c r="E92" s="88">
        <v>0</v>
      </c>
      <c r="F92" s="88">
        <v>2</v>
      </c>
      <c r="G92" s="206">
        <f>G93+G94+G95+G96+G97+G98</f>
        <v>90376870</v>
      </c>
      <c r="H92" s="207"/>
      <c r="I92" s="208"/>
      <c r="J92" s="122">
        <v>90376870</v>
      </c>
    </row>
    <row r="93" spans="1:10" ht="12.75" customHeight="1">
      <c r="A93" s="88">
        <v>300</v>
      </c>
      <c r="B93" s="90" t="s">
        <v>357</v>
      </c>
      <c r="C93" s="88"/>
      <c r="D93" s="88">
        <v>1</v>
      </c>
      <c r="E93" s="88">
        <v>0</v>
      </c>
      <c r="F93" s="88">
        <v>3</v>
      </c>
      <c r="G93" s="222">
        <v>90376870</v>
      </c>
      <c r="H93" s="223"/>
      <c r="I93" s="224"/>
      <c r="J93" s="134">
        <v>90376870</v>
      </c>
    </row>
    <row r="94" spans="1:10" ht="25.5" customHeight="1">
      <c r="A94" s="88">
        <v>302</v>
      </c>
      <c r="B94" s="90" t="s">
        <v>358</v>
      </c>
      <c r="C94" s="88"/>
      <c r="D94" s="88">
        <v>1</v>
      </c>
      <c r="E94" s="88">
        <v>0</v>
      </c>
      <c r="F94" s="88">
        <v>4</v>
      </c>
      <c r="G94" s="219">
        <v>0</v>
      </c>
      <c r="H94" s="220"/>
      <c r="I94" s="221"/>
      <c r="J94" s="123">
        <v>0</v>
      </c>
    </row>
    <row r="95" spans="1:10" ht="12.75" customHeight="1">
      <c r="A95" s="88">
        <v>303</v>
      </c>
      <c r="B95" s="90" t="s">
        <v>359</v>
      </c>
      <c r="C95" s="88"/>
      <c r="D95" s="88">
        <v>1</v>
      </c>
      <c r="E95" s="88">
        <v>0</v>
      </c>
      <c r="F95" s="88">
        <v>5</v>
      </c>
      <c r="G95" s="219">
        <v>0</v>
      </c>
      <c r="H95" s="220"/>
      <c r="I95" s="221"/>
      <c r="J95" s="123">
        <v>0</v>
      </c>
    </row>
    <row r="96" spans="1:10" ht="12.75" customHeight="1">
      <c r="A96" s="88">
        <v>304</v>
      </c>
      <c r="B96" s="90" t="s">
        <v>360</v>
      </c>
      <c r="C96" s="88"/>
      <c r="D96" s="88">
        <v>1</v>
      </c>
      <c r="E96" s="88">
        <v>0</v>
      </c>
      <c r="F96" s="88">
        <v>6</v>
      </c>
      <c r="G96" s="219">
        <v>0</v>
      </c>
      <c r="H96" s="220"/>
      <c r="I96" s="221"/>
      <c r="J96" s="123">
        <v>0</v>
      </c>
    </row>
    <row r="97" spans="1:10" ht="12.75" customHeight="1">
      <c r="A97" s="88">
        <v>305</v>
      </c>
      <c r="B97" s="90" t="s">
        <v>361</v>
      </c>
      <c r="C97" s="88"/>
      <c r="D97" s="88">
        <v>1</v>
      </c>
      <c r="E97" s="88">
        <v>0</v>
      </c>
      <c r="F97" s="88">
        <v>7</v>
      </c>
      <c r="G97" s="219">
        <v>0</v>
      </c>
      <c r="H97" s="220"/>
      <c r="I97" s="221"/>
      <c r="J97" s="123">
        <v>0</v>
      </c>
    </row>
    <row r="98" spans="1:10" ht="12.75" customHeight="1">
      <c r="A98" s="88">
        <v>309</v>
      </c>
      <c r="B98" s="90" t="s">
        <v>362</v>
      </c>
      <c r="C98" s="88"/>
      <c r="D98" s="88">
        <v>1</v>
      </c>
      <c r="E98" s="88">
        <v>0</v>
      </c>
      <c r="F98" s="88">
        <v>8</v>
      </c>
      <c r="G98" s="219">
        <v>0</v>
      </c>
      <c r="H98" s="220"/>
      <c r="I98" s="221"/>
      <c r="J98" s="123">
        <v>0</v>
      </c>
    </row>
    <row r="99" spans="1:10" ht="13.5" customHeight="1">
      <c r="A99" s="88">
        <v>31</v>
      </c>
      <c r="B99" s="71" t="s">
        <v>363</v>
      </c>
      <c r="C99" s="88"/>
      <c r="D99" s="88">
        <v>1</v>
      </c>
      <c r="E99" s="88">
        <v>0</v>
      </c>
      <c r="F99" s="88">
        <v>9</v>
      </c>
      <c r="G99" s="219">
        <v>0</v>
      </c>
      <c r="H99" s="220"/>
      <c r="I99" s="221"/>
      <c r="J99" s="123">
        <v>0</v>
      </c>
    </row>
    <row r="100" spans="1:10" ht="13.5" customHeight="1">
      <c r="A100" s="88">
        <v>320</v>
      </c>
      <c r="B100" s="71" t="s">
        <v>364</v>
      </c>
      <c r="C100" s="88"/>
      <c r="D100" s="88">
        <v>1</v>
      </c>
      <c r="E100" s="88">
        <v>1</v>
      </c>
      <c r="F100" s="88">
        <v>0</v>
      </c>
      <c r="G100" s="225">
        <v>8565583</v>
      </c>
      <c r="H100" s="226"/>
      <c r="I100" s="227"/>
      <c r="J100" s="122">
        <v>8565583</v>
      </c>
    </row>
    <row r="101" spans="1:10" ht="13.5" customHeight="1">
      <c r="A101" s="88"/>
      <c r="B101" s="71" t="s">
        <v>365</v>
      </c>
      <c r="C101" s="88"/>
      <c r="D101" s="88">
        <v>1</v>
      </c>
      <c r="E101" s="88">
        <v>1</v>
      </c>
      <c r="F101" s="88">
        <v>1</v>
      </c>
      <c r="G101" s="206">
        <f>G102+G103</f>
        <v>45821040</v>
      </c>
      <c r="H101" s="207"/>
      <c r="I101" s="208"/>
      <c r="J101" s="122">
        <v>45821040</v>
      </c>
    </row>
    <row r="102" spans="1:10" ht="12.75" customHeight="1">
      <c r="A102" s="88">
        <v>321</v>
      </c>
      <c r="B102" s="90" t="s">
        <v>366</v>
      </c>
      <c r="C102" s="88"/>
      <c r="D102" s="88">
        <v>1</v>
      </c>
      <c r="E102" s="88">
        <v>1</v>
      </c>
      <c r="F102" s="88">
        <v>2</v>
      </c>
      <c r="G102" s="228">
        <v>45821040</v>
      </c>
      <c r="H102" s="229"/>
      <c r="I102" s="230"/>
      <c r="J102" s="123">
        <v>45821040</v>
      </c>
    </row>
    <row r="103" spans="1:10" ht="25.5" customHeight="1">
      <c r="A103" s="88">
        <v>322</v>
      </c>
      <c r="B103" s="90" t="s">
        <v>367</v>
      </c>
      <c r="C103" s="88"/>
      <c r="D103" s="88">
        <v>1</v>
      </c>
      <c r="E103" s="88">
        <v>1</v>
      </c>
      <c r="F103" s="88">
        <v>3</v>
      </c>
      <c r="G103" s="219">
        <v>0</v>
      </c>
      <c r="H103" s="220"/>
      <c r="I103" s="221"/>
      <c r="J103" s="123">
        <v>0</v>
      </c>
    </row>
    <row r="104" spans="1:10" ht="25.5" customHeight="1">
      <c r="A104" s="88" t="s">
        <v>368</v>
      </c>
      <c r="B104" s="71" t="s">
        <v>369</v>
      </c>
      <c r="C104" s="88"/>
      <c r="D104" s="88">
        <v>1</v>
      </c>
      <c r="E104" s="88">
        <v>1</v>
      </c>
      <c r="F104" s="88">
        <v>4</v>
      </c>
      <c r="G104" s="219">
        <v>0</v>
      </c>
      <c r="H104" s="220"/>
      <c r="I104" s="221"/>
      <c r="J104" s="123">
        <v>0</v>
      </c>
    </row>
    <row r="105" spans="1:10" ht="25.5" customHeight="1">
      <c r="A105" s="88" t="s">
        <v>368</v>
      </c>
      <c r="B105" s="71" t="s">
        <v>370</v>
      </c>
      <c r="C105" s="88"/>
      <c r="D105" s="88">
        <v>1</v>
      </c>
      <c r="E105" s="88">
        <v>1</v>
      </c>
      <c r="F105" s="88">
        <v>5</v>
      </c>
      <c r="G105" s="219">
        <v>0</v>
      </c>
      <c r="H105" s="220"/>
      <c r="I105" s="221"/>
      <c r="J105" s="123">
        <v>0</v>
      </c>
    </row>
    <row r="106" spans="1:10" ht="25.5" customHeight="1">
      <c r="A106" s="88" t="s">
        <v>368</v>
      </c>
      <c r="B106" s="71" t="s">
        <v>371</v>
      </c>
      <c r="C106" s="88"/>
      <c r="D106" s="88">
        <v>1</v>
      </c>
      <c r="E106" s="88">
        <v>1</v>
      </c>
      <c r="F106" s="88">
        <v>6</v>
      </c>
      <c r="G106" s="219">
        <v>0</v>
      </c>
      <c r="H106" s="220"/>
      <c r="I106" s="221"/>
      <c r="J106" s="123">
        <v>0</v>
      </c>
    </row>
    <row r="107" spans="1:10" ht="13.5" customHeight="1">
      <c r="A107" s="88">
        <v>34</v>
      </c>
      <c r="B107" s="71" t="s">
        <v>372</v>
      </c>
      <c r="C107" s="88"/>
      <c r="D107" s="88">
        <v>1</v>
      </c>
      <c r="E107" s="88">
        <v>1</v>
      </c>
      <c r="F107" s="88">
        <v>7</v>
      </c>
      <c r="G107" s="206">
        <f>G108+G109+G110+G111</f>
        <v>65886951</v>
      </c>
      <c r="H107" s="207"/>
      <c r="I107" s="208"/>
      <c r="J107" s="122">
        <v>52246236</v>
      </c>
    </row>
    <row r="108" spans="1:10" ht="12.75" customHeight="1">
      <c r="A108" s="88">
        <v>340</v>
      </c>
      <c r="B108" s="90" t="s">
        <v>373</v>
      </c>
      <c r="C108" s="88"/>
      <c r="D108" s="88">
        <v>1</v>
      </c>
      <c r="E108" s="88">
        <v>1</v>
      </c>
      <c r="F108" s="88">
        <v>8</v>
      </c>
      <c r="G108" s="231">
        <v>43518282</v>
      </c>
      <c r="H108" s="232"/>
      <c r="I108" s="233"/>
      <c r="J108" s="123">
        <v>40069920</v>
      </c>
    </row>
    <row r="109" spans="1:10" ht="12.75" customHeight="1">
      <c r="A109" s="88">
        <v>341</v>
      </c>
      <c r="B109" s="90" t="s">
        <v>374</v>
      </c>
      <c r="C109" s="88"/>
      <c r="D109" s="88">
        <v>1</v>
      </c>
      <c r="E109" s="88">
        <v>1</v>
      </c>
      <c r="F109" s="88">
        <v>9</v>
      </c>
      <c r="G109" s="228">
        <v>22368669</v>
      </c>
      <c r="H109" s="229"/>
      <c r="I109" s="230"/>
      <c r="J109" s="123">
        <v>12176316</v>
      </c>
    </row>
    <row r="110" spans="1:10" ht="25.5" customHeight="1">
      <c r="A110" s="88">
        <v>342</v>
      </c>
      <c r="B110" s="90" t="s">
        <v>375</v>
      </c>
      <c r="C110" s="88"/>
      <c r="D110" s="88">
        <v>1</v>
      </c>
      <c r="E110" s="88">
        <v>2</v>
      </c>
      <c r="F110" s="88">
        <v>0</v>
      </c>
      <c r="G110" s="219">
        <v>0</v>
      </c>
      <c r="H110" s="220"/>
      <c r="I110" s="221"/>
      <c r="J110" s="123">
        <v>0</v>
      </c>
    </row>
    <row r="111" spans="1:10" ht="25.5" customHeight="1">
      <c r="A111" s="88">
        <v>343</v>
      </c>
      <c r="B111" s="90" t="s">
        <v>376</v>
      </c>
      <c r="C111" s="88"/>
      <c r="D111" s="88">
        <v>1</v>
      </c>
      <c r="E111" s="88">
        <v>2</v>
      </c>
      <c r="F111" s="88">
        <v>1</v>
      </c>
      <c r="G111" s="219">
        <v>0</v>
      </c>
      <c r="H111" s="220"/>
      <c r="I111" s="221"/>
      <c r="J111" s="123">
        <v>0</v>
      </c>
    </row>
    <row r="112" spans="1:10" ht="27" customHeight="1">
      <c r="A112" s="88">
        <v>35</v>
      </c>
      <c r="B112" s="71" t="s">
        <v>377</v>
      </c>
      <c r="C112" s="88"/>
      <c r="D112" s="88">
        <v>1</v>
      </c>
      <c r="E112" s="88">
        <v>2</v>
      </c>
      <c r="F112" s="88">
        <v>2</v>
      </c>
      <c r="G112" s="234">
        <f>G113+G114+G115+G116</f>
        <v>0</v>
      </c>
      <c r="H112" s="235"/>
      <c r="I112" s="236"/>
      <c r="J112" s="122">
        <v>0</v>
      </c>
    </row>
    <row r="113" spans="1:10" ht="25.5" customHeight="1">
      <c r="A113" s="88">
        <v>350</v>
      </c>
      <c r="B113" s="90" t="s">
        <v>378</v>
      </c>
      <c r="C113" s="88"/>
      <c r="D113" s="88">
        <v>1</v>
      </c>
      <c r="E113" s="88">
        <v>2</v>
      </c>
      <c r="F113" s="88">
        <v>3</v>
      </c>
      <c r="G113" s="219">
        <v>0</v>
      </c>
      <c r="H113" s="220"/>
      <c r="I113" s="221"/>
      <c r="J113" s="123">
        <v>0</v>
      </c>
    </row>
    <row r="114" spans="1:10" ht="25.5" customHeight="1">
      <c r="A114" s="88">
        <v>351</v>
      </c>
      <c r="B114" s="90" t="s">
        <v>379</v>
      </c>
      <c r="C114" s="88"/>
      <c r="D114" s="88">
        <v>1</v>
      </c>
      <c r="E114" s="88">
        <v>2</v>
      </c>
      <c r="F114" s="88">
        <v>4</v>
      </c>
      <c r="G114" s="219"/>
      <c r="H114" s="220"/>
      <c r="I114" s="221"/>
      <c r="J114" s="123">
        <v>0</v>
      </c>
    </row>
    <row r="115" spans="1:10" ht="25.5" customHeight="1">
      <c r="A115" s="88">
        <v>352</v>
      </c>
      <c r="B115" s="90" t="s">
        <v>380</v>
      </c>
      <c r="C115" s="88"/>
      <c r="D115" s="88">
        <v>1</v>
      </c>
      <c r="E115" s="88">
        <v>2</v>
      </c>
      <c r="F115" s="88">
        <v>5</v>
      </c>
      <c r="G115" s="219">
        <v>0</v>
      </c>
      <c r="H115" s="220"/>
      <c r="I115" s="221"/>
      <c r="J115" s="123">
        <v>0</v>
      </c>
    </row>
    <row r="116" spans="1:10" ht="25.5" customHeight="1">
      <c r="A116" s="88">
        <v>353</v>
      </c>
      <c r="B116" s="90" t="s">
        <v>381</v>
      </c>
      <c r="C116" s="88"/>
      <c r="D116" s="88">
        <v>1</v>
      </c>
      <c r="E116" s="88">
        <v>2</v>
      </c>
      <c r="F116" s="88">
        <v>6</v>
      </c>
      <c r="G116" s="219">
        <v>0</v>
      </c>
      <c r="H116" s="220"/>
      <c r="I116" s="221"/>
      <c r="J116" s="123">
        <v>0</v>
      </c>
    </row>
    <row r="117" spans="1:10" ht="13.5">
      <c r="A117" s="88">
        <v>360</v>
      </c>
      <c r="B117" s="71" t="s">
        <v>382</v>
      </c>
      <c r="C117" s="88"/>
      <c r="D117" s="88">
        <v>1</v>
      </c>
      <c r="E117" s="88">
        <v>2</v>
      </c>
      <c r="F117" s="88">
        <v>7</v>
      </c>
      <c r="G117" s="225">
        <v>655972</v>
      </c>
      <c r="H117" s="226"/>
      <c r="I117" s="227"/>
      <c r="J117" s="122">
        <v>346240</v>
      </c>
    </row>
    <row r="118" spans="1:10" ht="13.5">
      <c r="A118" s="88" t="s">
        <v>383</v>
      </c>
      <c r="B118" s="71" t="s">
        <v>384</v>
      </c>
      <c r="C118" s="88"/>
      <c r="D118" s="88">
        <v>1</v>
      </c>
      <c r="E118" s="88">
        <v>2</v>
      </c>
      <c r="F118" s="88">
        <v>8</v>
      </c>
      <c r="G118" s="206">
        <f>G119+G120</f>
        <v>29298218</v>
      </c>
      <c r="H118" s="207"/>
      <c r="I118" s="208"/>
      <c r="J118" s="122">
        <v>29367401</v>
      </c>
    </row>
    <row r="119" spans="1:10" ht="12.75" customHeight="1">
      <c r="A119" s="88" t="s">
        <v>383</v>
      </c>
      <c r="B119" s="90" t="s">
        <v>385</v>
      </c>
      <c r="C119" s="88"/>
      <c r="D119" s="88">
        <v>1</v>
      </c>
      <c r="E119" s="88">
        <v>2</v>
      </c>
      <c r="F119" s="88">
        <v>9</v>
      </c>
      <c r="G119" s="228">
        <v>29298218</v>
      </c>
      <c r="H119" s="229"/>
      <c r="I119" s="230"/>
      <c r="J119" s="123">
        <v>29367401</v>
      </c>
    </row>
    <row r="120" spans="1:10" ht="25.5" customHeight="1">
      <c r="A120" s="88" t="s">
        <v>383</v>
      </c>
      <c r="B120" s="90" t="s">
        <v>386</v>
      </c>
      <c r="C120" s="88"/>
      <c r="D120" s="88">
        <v>1</v>
      </c>
      <c r="E120" s="88">
        <v>3</v>
      </c>
      <c r="F120" s="88">
        <v>0</v>
      </c>
      <c r="G120" s="219">
        <v>0</v>
      </c>
      <c r="H120" s="220"/>
      <c r="I120" s="221"/>
      <c r="J120" s="123">
        <v>0</v>
      </c>
    </row>
    <row r="121" spans="1:10" ht="13.5" customHeight="1">
      <c r="A121" s="88"/>
      <c r="B121" s="71" t="s">
        <v>387</v>
      </c>
      <c r="C121" s="88"/>
      <c r="D121" s="88">
        <v>1</v>
      </c>
      <c r="E121" s="88">
        <v>3</v>
      </c>
      <c r="F121" s="88">
        <v>1</v>
      </c>
      <c r="G121" s="206">
        <f>G122+G123+G124+G125+G126+G127+G128</f>
        <v>19016460</v>
      </c>
      <c r="H121" s="207"/>
      <c r="I121" s="208"/>
      <c r="J121" s="122">
        <v>24837387</v>
      </c>
    </row>
    <row r="122" spans="1:10" ht="25.5" customHeight="1">
      <c r="A122" s="88">
        <v>410</v>
      </c>
      <c r="B122" s="90" t="s">
        <v>388</v>
      </c>
      <c r="C122" s="88"/>
      <c r="D122" s="88">
        <v>1</v>
      </c>
      <c r="E122" s="88">
        <v>3</v>
      </c>
      <c r="F122" s="88">
        <v>2</v>
      </c>
      <c r="G122" s="228">
        <v>0</v>
      </c>
      <c r="H122" s="229"/>
      <c r="I122" s="230"/>
      <c r="J122" s="123">
        <v>0</v>
      </c>
    </row>
    <row r="123" spans="1:10" ht="25.5" customHeight="1">
      <c r="A123" s="88">
        <v>411</v>
      </c>
      <c r="B123" s="90" t="s">
        <v>389</v>
      </c>
      <c r="C123" s="88"/>
      <c r="D123" s="88">
        <v>1</v>
      </c>
      <c r="E123" s="88">
        <v>3</v>
      </c>
      <c r="F123" s="88">
        <v>3</v>
      </c>
      <c r="G123" s="228">
        <v>0</v>
      </c>
      <c r="H123" s="229"/>
      <c r="I123" s="230"/>
      <c r="J123" s="123">
        <v>0</v>
      </c>
    </row>
    <row r="124" spans="1:10" ht="25.5" customHeight="1">
      <c r="A124" s="88">
        <v>412</v>
      </c>
      <c r="B124" s="90" t="s">
        <v>390</v>
      </c>
      <c r="C124" s="88"/>
      <c r="D124" s="88">
        <v>1</v>
      </c>
      <c r="E124" s="88">
        <v>3</v>
      </c>
      <c r="F124" s="88">
        <v>4</v>
      </c>
      <c r="G124" s="228">
        <v>0</v>
      </c>
      <c r="H124" s="229"/>
      <c r="I124" s="230"/>
      <c r="J124" s="123">
        <v>0</v>
      </c>
    </row>
    <row r="125" spans="1:10" ht="12.75" customHeight="1">
      <c r="A125" s="88" t="s">
        <v>391</v>
      </c>
      <c r="B125" s="90" t="s">
        <v>392</v>
      </c>
      <c r="C125" s="88" t="s">
        <v>393</v>
      </c>
      <c r="D125" s="88">
        <v>1</v>
      </c>
      <c r="E125" s="88">
        <v>3</v>
      </c>
      <c r="F125" s="88">
        <v>5</v>
      </c>
      <c r="G125" s="228">
        <v>18541812</v>
      </c>
      <c r="H125" s="229"/>
      <c r="I125" s="230"/>
      <c r="J125" s="123">
        <v>24363230</v>
      </c>
    </row>
    <row r="126" spans="1:10" ht="12.75" customHeight="1">
      <c r="A126" s="88" t="s">
        <v>394</v>
      </c>
      <c r="B126" s="90" t="s">
        <v>395</v>
      </c>
      <c r="C126" s="88"/>
      <c r="D126" s="88">
        <v>1</v>
      </c>
      <c r="E126" s="88">
        <v>3</v>
      </c>
      <c r="F126" s="88">
        <v>6</v>
      </c>
      <c r="G126" s="228">
        <v>104842</v>
      </c>
      <c r="H126" s="229"/>
      <c r="I126" s="230"/>
      <c r="J126" s="123">
        <v>104351</v>
      </c>
    </row>
    <row r="127" spans="1:10" ht="25.5">
      <c r="A127" s="88">
        <v>417</v>
      </c>
      <c r="B127" s="90" t="s">
        <v>396</v>
      </c>
      <c r="C127" s="88"/>
      <c r="D127" s="88">
        <v>1</v>
      </c>
      <c r="E127" s="88">
        <v>3</v>
      </c>
      <c r="F127" s="88">
        <v>7</v>
      </c>
      <c r="G127" s="219">
        <v>0</v>
      </c>
      <c r="H127" s="220"/>
      <c r="I127" s="221"/>
      <c r="J127" s="123">
        <v>0</v>
      </c>
    </row>
    <row r="128" spans="1:10">
      <c r="A128" s="88">
        <v>419</v>
      </c>
      <c r="B128" s="90" t="s">
        <v>397</v>
      </c>
      <c r="C128" s="88"/>
      <c r="D128" s="88">
        <v>1</v>
      </c>
      <c r="E128" s="88">
        <v>3</v>
      </c>
      <c r="F128" s="88">
        <v>8</v>
      </c>
      <c r="G128" s="219">
        <v>369806</v>
      </c>
      <c r="H128" s="220"/>
      <c r="I128" s="221"/>
      <c r="J128" s="123">
        <v>369806</v>
      </c>
    </row>
    <row r="129" spans="1:10" ht="13.5">
      <c r="A129" s="88">
        <v>408</v>
      </c>
      <c r="B129" s="71" t="s">
        <v>398</v>
      </c>
      <c r="C129" s="88"/>
      <c r="D129" s="88">
        <v>1</v>
      </c>
      <c r="E129" s="88">
        <v>3</v>
      </c>
      <c r="F129" s="88">
        <v>9</v>
      </c>
      <c r="G129" s="219">
        <v>0</v>
      </c>
      <c r="H129" s="220"/>
      <c r="I129" s="221"/>
      <c r="J129" s="123">
        <v>0</v>
      </c>
    </row>
    <row r="130" spans="1:10" ht="26.25">
      <c r="A130" s="88"/>
      <c r="B130" s="71" t="s">
        <v>399</v>
      </c>
      <c r="C130" s="88"/>
      <c r="D130" s="88">
        <v>1</v>
      </c>
      <c r="E130" s="88">
        <v>4</v>
      </c>
      <c r="F130" s="88">
        <v>0</v>
      </c>
      <c r="G130" s="206">
        <f>G131+G139+G145+G146+G150+G151+G152+G153</f>
        <v>68868795</v>
      </c>
      <c r="H130" s="207"/>
      <c r="I130" s="208"/>
      <c r="J130" s="122">
        <v>78117892</v>
      </c>
    </row>
    <row r="131" spans="1:10" ht="13.5">
      <c r="A131" s="88">
        <v>42</v>
      </c>
      <c r="B131" s="71" t="s">
        <v>400</v>
      </c>
      <c r="C131" s="88"/>
      <c r="D131" s="88">
        <v>1</v>
      </c>
      <c r="E131" s="88">
        <v>4</v>
      </c>
      <c r="F131" s="88">
        <v>1</v>
      </c>
      <c r="G131" s="206">
        <f>G132+G133+G134+G135+G136+G137+G138</f>
        <v>40081261</v>
      </c>
      <c r="H131" s="207"/>
      <c r="I131" s="208"/>
      <c r="J131" s="122">
        <v>56460803</v>
      </c>
    </row>
    <row r="132" spans="1:10" ht="25.5" customHeight="1">
      <c r="A132" s="88">
        <v>420</v>
      </c>
      <c r="B132" s="90" t="s">
        <v>401</v>
      </c>
      <c r="C132" s="88"/>
      <c r="D132" s="88">
        <v>1</v>
      </c>
      <c r="E132" s="88">
        <v>4</v>
      </c>
      <c r="F132" s="88">
        <v>2</v>
      </c>
      <c r="G132" s="228">
        <v>0</v>
      </c>
      <c r="H132" s="229"/>
      <c r="I132" s="230"/>
      <c r="J132" s="123">
        <v>0</v>
      </c>
    </row>
    <row r="133" spans="1:10">
      <c r="A133" s="88">
        <v>421</v>
      </c>
      <c r="B133" s="90" t="s">
        <v>402</v>
      </c>
      <c r="C133" s="88"/>
      <c r="D133" s="88">
        <v>1</v>
      </c>
      <c r="E133" s="88">
        <v>4</v>
      </c>
      <c r="F133" s="88">
        <v>3</v>
      </c>
      <c r="G133" s="228">
        <v>0</v>
      </c>
      <c r="H133" s="229"/>
      <c r="I133" s="230"/>
      <c r="J133" s="123">
        <v>0</v>
      </c>
    </row>
    <row r="134" spans="1:10">
      <c r="A134" s="88">
        <v>422</v>
      </c>
      <c r="B134" s="90" t="s">
        <v>403</v>
      </c>
      <c r="C134" s="88" t="s">
        <v>404</v>
      </c>
      <c r="D134" s="88">
        <v>1</v>
      </c>
      <c r="E134" s="88">
        <v>4</v>
      </c>
      <c r="F134" s="88">
        <v>4</v>
      </c>
      <c r="G134" s="228">
        <v>33035208</v>
      </c>
      <c r="H134" s="229"/>
      <c r="I134" s="230"/>
      <c r="J134" s="123">
        <v>47433447</v>
      </c>
    </row>
    <row r="135" spans="1:10">
      <c r="A135" s="88">
        <v>423</v>
      </c>
      <c r="B135" s="90" t="s">
        <v>405</v>
      </c>
      <c r="C135" s="88"/>
      <c r="D135" s="88">
        <v>1</v>
      </c>
      <c r="E135" s="88">
        <v>4</v>
      </c>
      <c r="F135" s="88">
        <v>5</v>
      </c>
      <c r="G135" s="228">
        <v>0</v>
      </c>
      <c r="H135" s="229"/>
      <c r="I135" s="230"/>
      <c r="J135" s="123">
        <v>0</v>
      </c>
    </row>
    <row r="136" spans="1:10">
      <c r="A136" s="88" t="s">
        <v>406</v>
      </c>
      <c r="B136" s="90" t="s">
        <v>407</v>
      </c>
      <c r="C136" s="88" t="s">
        <v>408</v>
      </c>
      <c r="D136" s="88">
        <v>1</v>
      </c>
      <c r="E136" s="88">
        <v>4</v>
      </c>
      <c r="F136" s="88">
        <v>6</v>
      </c>
      <c r="G136" s="228">
        <v>7045748</v>
      </c>
      <c r="H136" s="229"/>
      <c r="I136" s="230"/>
      <c r="J136" s="123">
        <v>9026082</v>
      </c>
    </row>
    <row r="137" spans="1:10" ht="25.5">
      <c r="A137" s="88">
        <v>427</v>
      </c>
      <c r="B137" s="90" t="s">
        <v>409</v>
      </c>
      <c r="C137" s="88"/>
      <c r="D137" s="88">
        <v>1</v>
      </c>
      <c r="E137" s="88">
        <v>4</v>
      </c>
      <c r="F137" s="88">
        <v>7</v>
      </c>
      <c r="G137" s="228">
        <v>0</v>
      </c>
      <c r="H137" s="229"/>
      <c r="I137" s="230"/>
      <c r="J137" s="123">
        <v>0</v>
      </c>
    </row>
    <row r="138" spans="1:10">
      <c r="A138" s="88">
        <v>429</v>
      </c>
      <c r="B138" s="90" t="s">
        <v>410</v>
      </c>
      <c r="C138" s="88"/>
      <c r="D138" s="88">
        <v>1</v>
      </c>
      <c r="E138" s="88">
        <v>4</v>
      </c>
      <c r="F138" s="88">
        <v>8</v>
      </c>
      <c r="G138" s="228">
        <v>305</v>
      </c>
      <c r="H138" s="229"/>
      <c r="I138" s="230"/>
      <c r="J138" s="123">
        <v>1274</v>
      </c>
    </row>
    <row r="139" spans="1:10" ht="13.5">
      <c r="A139" s="88">
        <v>43</v>
      </c>
      <c r="B139" s="71" t="s">
        <v>411</v>
      </c>
      <c r="C139" s="88"/>
      <c r="D139" s="88">
        <v>1</v>
      </c>
      <c r="E139" s="88">
        <v>4</v>
      </c>
      <c r="F139" s="88">
        <v>9</v>
      </c>
      <c r="G139" s="206">
        <f>G140+G141+G142+G143+G144</f>
        <v>8463649</v>
      </c>
      <c r="H139" s="207"/>
      <c r="I139" s="208"/>
      <c r="J139" s="122">
        <v>5435370</v>
      </c>
    </row>
    <row r="140" spans="1:10">
      <c r="A140" s="88">
        <v>430</v>
      </c>
      <c r="B140" s="90" t="s">
        <v>412</v>
      </c>
      <c r="C140" s="88"/>
      <c r="D140" s="88">
        <v>1</v>
      </c>
      <c r="E140" s="88">
        <v>5</v>
      </c>
      <c r="F140" s="88">
        <v>0</v>
      </c>
      <c r="G140" s="228">
        <v>0</v>
      </c>
      <c r="H140" s="229"/>
      <c r="I140" s="230"/>
      <c r="J140" s="123">
        <v>0</v>
      </c>
    </row>
    <row r="141" spans="1:10">
      <c r="A141" s="88">
        <v>431</v>
      </c>
      <c r="B141" s="90" t="s">
        <v>413</v>
      </c>
      <c r="C141" s="88"/>
      <c r="D141" s="88">
        <v>1</v>
      </c>
      <c r="E141" s="88">
        <v>5</v>
      </c>
      <c r="F141" s="88">
        <v>1</v>
      </c>
      <c r="G141" s="228">
        <v>0</v>
      </c>
      <c r="H141" s="229"/>
      <c r="I141" s="230"/>
      <c r="J141" s="123">
        <v>0</v>
      </c>
    </row>
    <row r="142" spans="1:10" ht="12.75" customHeight="1">
      <c r="A142" s="88">
        <v>432</v>
      </c>
      <c r="B142" s="90" t="s">
        <v>414</v>
      </c>
      <c r="C142" s="88"/>
      <c r="D142" s="88">
        <v>1</v>
      </c>
      <c r="E142" s="88">
        <v>5</v>
      </c>
      <c r="F142" s="88">
        <v>2</v>
      </c>
      <c r="G142" s="228">
        <v>2579155</v>
      </c>
      <c r="H142" s="229"/>
      <c r="I142" s="230"/>
      <c r="J142" s="123">
        <v>2346484</v>
      </c>
    </row>
    <row r="143" spans="1:10" ht="12.75" customHeight="1">
      <c r="A143" s="88">
        <v>433</v>
      </c>
      <c r="B143" s="90" t="s">
        <v>415</v>
      </c>
      <c r="C143" s="88" t="s">
        <v>416</v>
      </c>
      <c r="D143" s="88">
        <v>1</v>
      </c>
      <c r="E143" s="88">
        <v>5</v>
      </c>
      <c r="F143" s="88">
        <v>3</v>
      </c>
      <c r="G143" s="228">
        <v>5884494</v>
      </c>
      <c r="H143" s="229"/>
      <c r="I143" s="230"/>
      <c r="J143" s="123">
        <v>3088886</v>
      </c>
    </row>
    <row r="144" spans="1:10" ht="12.75" customHeight="1">
      <c r="A144" s="88">
        <v>439</v>
      </c>
      <c r="B144" s="90" t="s">
        <v>417</v>
      </c>
      <c r="C144" s="88"/>
      <c r="D144" s="88">
        <v>1</v>
      </c>
      <c r="E144" s="88">
        <v>5</v>
      </c>
      <c r="F144" s="88">
        <v>4</v>
      </c>
      <c r="G144" s="228">
        <v>0</v>
      </c>
      <c r="H144" s="229"/>
      <c r="I144" s="230"/>
      <c r="J144" s="123">
        <v>0</v>
      </c>
    </row>
    <row r="145" spans="1:10" ht="13.5" customHeight="1">
      <c r="A145" s="88">
        <v>44</v>
      </c>
      <c r="B145" s="71" t="s">
        <v>418</v>
      </c>
      <c r="C145" s="88"/>
      <c r="D145" s="88">
        <v>1</v>
      </c>
      <c r="E145" s="88">
        <v>5</v>
      </c>
      <c r="F145" s="88">
        <v>5</v>
      </c>
      <c r="G145" s="219">
        <v>0</v>
      </c>
      <c r="H145" s="220"/>
      <c r="I145" s="221"/>
      <c r="J145" s="123">
        <v>0</v>
      </c>
    </row>
    <row r="146" spans="1:10" ht="27">
      <c r="A146" s="88">
        <v>45</v>
      </c>
      <c r="B146" s="71" t="s">
        <v>419</v>
      </c>
      <c r="C146" s="88"/>
      <c r="D146" s="88">
        <v>1</v>
      </c>
      <c r="E146" s="88">
        <v>5</v>
      </c>
      <c r="F146" s="88">
        <v>6</v>
      </c>
      <c r="G146" s="206">
        <f>G147+G148+G149</f>
        <v>2571641</v>
      </c>
      <c r="H146" s="207"/>
      <c r="I146" s="208"/>
      <c r="J146" s="122">
        <v>5380897</v>
      </c>
    </row>
    <row r="147" spans="1:10" ht="12.75" customHeight="1">
      <c r="A147" s="88" t="s">
        <v>420</v>
      </c>
      <c r="B147" s="90" t="s">
        <v>421</v>
      </c>
      <c r="C147" s="88"/>
      <c r="D147" s="88">
        <v>1</v>
      </c>
      <c r="E147" s="88">
        <v>5</v>
      </c>
      <c r="F147" s="88">
        <v>7</v>
      </c>
      <c r="G147" s="228">
        <v>2475808</v>
      </c>
      <c r="H147" s="229"/>
      <c r="I147" s="230"/>
      <c r="J147" s="123">
        <v>3795869</v>
      </c>
    </row>
    <row r="148" spans="1:10" ht="25.5">
      <c r="A148" s="88" t="s">
        <v>422</v>
      </c>
      <c r="B148" s="90" t="s">
        <v>423</v>
      </c>
      <c r="C148" s="88"/>
      <c r="D148" s="88">
        <v>1</v>
      </c>
      <c r="E148" s="88">
        <v>5</v>
      </c>
      <c r="F148" s="88">
        <v>8</v>
      </c>
      <c r="G148" s="228">
        <v>0</v>
      </c>
      <c r="H148" s="229"/>
      <c r="I148" s="230"/>
      <c r="J148" s="123">
        <v>0</v>
      </c>
    </row>
    <row r="149" spans="1:10">
      <c r="A149" s="88" t="s">
        <v>424</v>
      </c>
      <c r="B149" s="90" t="s">
        <v>425</v>
      </c>
      <c r="C149" s="88"/>
      <c r="D149" s="88">
        <v>1</v>
      </c>
      <c r="E149" s="88">
        <v>5</v>
      </c>
      <c r="F149" s="88">
        <v>9</v>
      </c>
      <c r="G149" s="228">
        <v>95833</v>
      </c>
      <c r="H149" s="229"/>
      <c r="I149" s="230"/>
      <c r="J149" s="123">
        <v>1585028</v>
      </c>
    </row>
    <row r="150" spans="1:10" ht="13.5">
      <c r="A150" s="88">
        <v>46</v>
      </c>
      <c r="B150" s="71" t="s">
        <v>426</v>
      </c>
      <c r="C150" s="88"/>
      <c r="D150" s="88">
        <v>1</v>
      </c>
      <c r="E150" s="88">
        <v>6</v>
      </c>
      <c r="F150" s="88">
        <v>0</v>
      </c>
      <c r="G150" s="225">
        <v>14535552</v>
      </c>
      <c r="H150" s="226"/>
      <c r="I150" s="227"/>
      <c r="J150" s="122">
        <v>8917481</v>
      </c>
    </row>
    <row r="151" spans="1:10" ht="13.5">
      <c r="A151" s="88">
        <v>47</v>
      </c>
      <c r="B151" s="71" t="s">
        <v>427</v>
      </c>
      <c r="C151" s="88"/>
      <c r="D151" s="88">
        <v>1</v>
      </c>
      <c r="E151" s="88">
        <v>6</v>
      </c>
      <c r="F151" s="88">
        <v>1</v>
      </c>
      <c r="G151" s="225">
        <v>16953</v>
      </c>
      <c r="H151" s="226"/>
      <c r="I151" s="227"/>
      <c r="J151" s="122">
        <v>706557</v>
      </c>
    </row>
    <row r="152" spans="1:10" ht="13.5">
      <c r="A152" s="88" t="s">
        <v>428</v>
      </c>
      <c r="B152" s="71" t="s">
        <v>429</v>
      </c>
      <c r="C152" s="88"/>
      <c r="D152" s="88">
        <v>1</v>
      </c>
      <c r="E152" s="88">
        <v>6</v>
      </c>
      <c r="F152" s="88">
        <v>2</v>
      </c>
      <c r="G152" s="225">
        <v>701994</v>
      </c>
      <c r="H152" s="226"/>
      <c r="I152" s="227"/>
      <c r="J152" s="122">
        <v>679928</v>
      </c>
    </row>
    <row r="153" spans="1:10" ht="13.5">
      <c r="A153" s="88">
        <v>481</v>
      </c>
      <c r="B153" s="71" t="s">
        <v>430</v>
      </c>
      <c r="C153" s="88"/>
      <c r="D153" s="88">
        <v>1</v>
      </c>
      <c r="E153" s="88">
        <v>6</v>
      </c>
      <c r="F153" s="88">
        <v>3</v>
      </c>
      <c r="G153" s="225">
        <v>2497745</v>
      </c>
      <c r="H153" s="226"/>
      <c r="I153" s="227"/>
      <c r="J153" s="122">
        <v>536856</v>
      </c>
    </row>
    <row r="154" spans="1:10" ht="13.5">
      <c r="A154" s="88" t="s">
        <v>431</v>
      </c>
      <c r="B154" s="71" t="s">
        <v>432</v>
      </c>
      <c r="C154" s="88"/>
      <c r="D154" s="88">
        <v>1</v>
      </c>
      <c r="E154" s="88">
        <v>6</v>
      </c>
      <c r="F154" s="88">
        <v>4</v>
      </c>
      <c r="G154" s="225">
        <v>4978455</v>
      </c>
      <c r="H154" s="226"/>
      <c r="I154" s="227"/>
      <c r="J154" s="122">
        <v>6033416</v>
      </c>
    </row>
    <row r="155" spans="1:10" ht="13.5">
      <c r="A155" s="88">
        <v>495</v>
      </c>
      <c r="B155" s="71" t="s">
        <v>433</v>
      </c>
      <c r="C155" s="88"/>
      <c r="D155" s="88">
        <v>1</v>
      </c>
      <c r="E155" s="88">
        <v>6</v>
      </c>
      <c r="F155" s="88">
        <v>5</v>
      </c>
      <c r="G155" s="225">
        <v>0</v>
      </c>
      <c r="H155" s="226"/>
      <c r="I155" s="227"/>
      <c r="J155" s="123">
        <v>0</v>
      </c>
    </row>
    <row r="156" spans="1:10" ht="26.25">
      <c r="A156" s="88"/>
      <c r="B156" s="71" t="s">
        <v>434</v>
      </c>
      <c r="C156" s="88"/>
      <c r="D156" s="88">
        <v>1</v>
      </c>
      <c r="E156" s="88">
        <v>6</v>
      </c>
      <c r="F156" s="88">
        <v>6</v>
      </c>
      <c r="G156" s="206">
        <f>G91+G118+G121+G129+G130+G154+G155</f>
        <v>332156400</v>
      </c>
      <c r="H156" s="207"/>
      <c r="I156" s="208"/>
      <c r="J156" s="122">
        <v>335019585</v>
      </c>
    </row>
    <row r="157" spans="1:10">
      <c r="A157" s="88">
        <v>89</v>
      </c>
      <c r="B157" s="90" t="s">
        <v>435</v>
      </c>
      <c r="C157" s="88"/>
      <c r="D157" s="88">
        <v>1</v>
      </c>
      <c r="E157" s="88">
        <v>6</v>
      </c>
      <c r="F157" s="88">
        <v>7</v>
      </c>
      <c r="G157" s="237">
        <v>492899</v>
      </c>
      <c r="H157" s="238"/>
      <c r="I157" s="239"/>
      <c r="J157" s="123">
        <v>370346</v>
      </c>
    </row>
    <row r="158" spans="1:10" ht="13.5">
      <c r="A158" s="88"/>
      <c r="B158" s="90" t="s">
        <v>436</v>
      </c>
      <c r="C158" s="88"/>
      <c r="D158" s="88">
        <v>1</v>
      </c>
      <c r="E158" s="88">
        <v>6</v>
      </c>
      <c r="F158" s="88">
        <v>8</v>
      </c>
      <c r="G158" s="206">
        <f>SUM(G156:I157)</f>
        <v>332649299</v>
      </c>
      <c r="H158" s="207"/>
      <c r="I158" s="208"/>
      <c r="J158" s="122">
        <v>335389931</v>
      </c>
    </row>
    <row r="159" spans="1:10">
      <c r="G159" s="93"/>
      <c r="I159" s="93"/>
    </row>
    <row r="160" spans="1:10">
      <c r="I160" s="93"/>
    </row>
    <row r="161" spans="2:10">
      <c r="B161" s="192" t="s">
        <v>222</v>
      </c>
      <c r="C161" s="192"/>
      <c r="E161" s="43"/>
      <c r="F161" s="43"/>
      <c r="G161" s="43"/>
      <c r="H161" s="43"/>
      <c r="I161" s="78"/>
      <c r="J161" s="59" t="s">
        <v>223</v>
      </c>
    </row>
    <row r="162" spans="2:10">
      <c r="B162" s="192" t="s">
        <v>652</v>
      </c>
      <c r="C162" s="192"/>
      <c r="E162" s="43"/>
      <c r="F162" s="43"/>
      <c r="G162" s="43"/>
      <c r="H162" s="43"/>
      <c r="I162" s="91" t="s">
        <v>224</v>
      </c>
      <c r="J162" s="59" t="s">
        <v>48</v>
      </c>
    </row>
    <row r="167" spans="2:10">
      <c r="I167" s="93"/>
    </row>
  </sheetData>
  <mergeCells count="97"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H8:I8"/>
    <mergeCell ref="B3:J3"/>
    <mergeCell ref="B4:J4"/>
    <mergeCell ref="B5:J5"/>
    <mergeCell ref="B6:J6"/>
    <mergeCell ref="B7:J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2"/>
  <sheetViews>
    <sheetView topLeftCell="A18" zoomScaleNormal="100" zoomScaleSheetLayoutView="100" workbookViewId="0">
      <selection activeCell="J18" sqref="J1:O1048576"/>
    </sheetView>
  </sheetViews>
  <sheetFormatPr defaultRowHeight="12.75"/>
  <cols>
    <col min="1" max="1" width="17.5703125" style="36" customWidth="1"/>
    <col min="2" max="2" width="44.7109375" style="36" customWidth="1"/>
    <col min="3" max="3" width="8.42578125" style="36" customWidth="1"/>
    <col min="4" max="4" width="5.7109375" style="36" customWidth="1"/>
    <col min="5" max="5" width="2.5703125" style="36" customWidth="1"/>
    <col min="6" max="6" width="7.42578125" style="36" customWidth="1"/>
    <col min="7" max="7" width="2.85546875" style="36" customWidth="1"/>
    <col min="8" max="8" width="12.7109375" style="36" customWidth="1"/>
    <col min="9" max="9" width="13.140625" style="36" customWidth="1"/>
    <col min="10" max="195" width="9.140625" style="36"/>
    <col min="196" max="196" width="17.5703125" style="36" customWidth="1"/>
    <col min="197" max="197" width="44.7109375" style="36" customWidth="1"/>
    <col min="198" max="198" width="8.42578125" style="36" customWidth="1"/>
    <col min="199" max="199" width="5.7109375" style="36" customWidth="1"/>
    <col min="200" max="200" width="2.5703125" style="36" customWidth="1"/>
    <col min="201" max="201" width="7.42578125" style="36" customWidth="1"/>
    <col min="202" max="202" width="2.85546875" style="36" customWidth="1"/>
    <col min="203" max="203" width="12.7109375" style="36" customWidth="1"/>
    <col min="204" max="204" width="16" style="36" customWidth="1"/>
    <col min="205" max="451" width="9.140625" style="36"/>
    <col min="452" max="452" width="17.5703125" style="36" customWidth="1"/>
    <col min="453" max="453" width="44.7109375" style="36" customWidth="1"/>
    <col min="454" max="454" width="8.42578125" style="36" customWidth="1"/>
    <col min="455" max="455" width="5.7109375" style="36" customWidth="1"/>
    <col min="456" max="456" width="2.5703125" style="36" customWidth="1"/>
    <col min="457" max="457" width="7.42578125" style="36" customWidth="1"/>
    <col min="458" max="458" width="2.85546875" style="36" customWidth="1"/>
    <col min="459" max="459" width="12.7109375" style="36" customWidth="1"/>
    <col min="460" max="460" width="16" style="36" customWidth="1"/>
    <col min="461" max="707" width="9.140625" style="36"/>
    <col min="708" max="708" width="17.5703125" style="36" customWidth="1"/>
    <col min="709" max="709" width="44.7109375" style="36" customWidth="1"/>
    <col min="710" max="710" width="8.42578125" style="36" customWidth="1"/>
    <col min="711" max="711" width="5.7109375" style="36" customWidth="1"/>
    <col min="712" max="712" width="2.5703125" style="36" customWidth="1"/>
    <col min="713" max="713" width="7.42578125" style="36" customWidth="1"/>
    <col min="714" max="714" width="2.85546875" style="36" customWidth="1"/>
    <col min="715" max="715" width="12.7109375" style="36" customWidth="1"/>
    <col min="716" max="716" width="16" style="36" customWidth="1"/>
    <col min="717" max="963" width="9.140625" style="36"/>
    <col min="964" max="964" width="17.5703125" style="36" customWidth="1"/>
    <col min="965" max="965" width="44.7109375" style="36" customWidth="1"/>
    <col min="966" max="966" width="8.42578125" style="36" customWidth="1"/>
    <col min="967" max="967" width="5.7109375" style="36" customWidth="1"/>
    <col min="968" max="968" width="2.5703125" style="36" customWidth="1"/>
    <col min="969" max="969" width="7.42578125" style="36" customWidth="1"/>
    <col min="970" max="970" width="2.85546875" style="36" customWidth="1"/>
    <col min="971" max="971" width="12.7109375" style="36" customWidth="1"/>
    <col min="972" max="972" width="16" style="36" customWidth="1"/>
    <col min="973" max="1219" width="9.140625" style="36"/>
    <col min="1220" max="1220" width="17.5703125" style="36" customWidth="1"/>
    <col min="1221" max="1221" width="44.7109375" style="36" customWidth="1"/>
    <col min="1222" max="1222" width="8.42578125" style="36" customWidth="1"/>
    <col min="1223" max="1223" width="5.7109375" style="36" customWidth="1"/>
    <col min="1224" max="1224" width="2.5703125" style="36" customWidth="1"/>
    <col min="1225" max="1225" width="7.42578125" style="36" customWidth="1"/>
    <col min="1226" max="1226" width="2.85546875" style="36" customWidth="1"/>
    <col min="1227" max="1227" width="12.7109375" style="36" customWidth="1"/>
    <col min="1228" max="1228" width="16" style="36" customWidth="1"/>
    <col min="1229" max="1475" width="9.140625" style="36"/>
    <col min="1476" max="1476" width="17.5703125" style="36" customWidth="1"/>
    <col min="1477" max="1477" width="44.7109375" style="36" customWidth="1"/>
    <col min="1478" max="1478" width="8.42578125" style="36" customWidth="1"/>
    <col min="1479" max="1479" width="5.7109375" style="36" customWidth="1"/>
    <col min="1480" max="1480" width="2.5703125" style="36" customWidth="1"/>
    <col min="1481" max="1481" width="7.42578125" style="36" customWidth="1"/>
    <col min="1482" max="1482" width="2.85546875" style="36" customWidth="1"/>
    <col min="1483" max="1483" width="12.7109375" style="36" customWidth="1"/>
    <col min="1484" max="1484" width="16" style="36" customWidth="1"/>
    <col min="1485" max="1731" width="9.140625" style="36"/>
    <col min="1732" max="1732" width="17.5703125" style="36" customWidth="1"/>
    <col min="1733" max="1733" width="44.7109375" style="36" customWidth="1"/>
    <col min="1734" max="1734" width="8.42578125" style="36" customWidth="1"/>
    <col min="1735" max="1735" width="5.7109375" style="36" customWidth="1"/>
    <col min="1736" max="1736" width="2.5703125" style="36" customWidth="1"/>
    <col min="1737" max="1737" width="7.42578125" style="36" customWidth="1"/>
    <col min="1738" max="1738" width="2.85546875" style="36" customWidth="1"/>
    <col min="1739" max="1739" width="12.7109375" style="36" customWidth="1"/>
    <col min="1740" max="1740" width="16" style="36" customWidth="1"/>
    <col min="1741" max="1987" width="9.140625" style="36"/>
    <col min="1988" max="1988" width="17.5703125" style="36" customWidth="1"/>
    <col min="1989" max="1989" width="44.7109375" style="36" customWidth="1"/>
    <col min="1990" max="1990" width="8.42578125" style="36" customWidth="1"/>
    <col min="1991" max="1991" width="5.7109375" style="36" customWidth="1"/>
    <col min="1992" max="1992" width="2.5703125" style="36" customWidth="1"/>
    <col min="1993" max="1993" width="7.42578125" style="36" customWidth="1"/>
    <col min="1994" max="1994" width="2.85546875" style="36" customWidth="1"/>
    <col min="1995" max="1995" width="12.7109375" style="36" customWidth="1"/>
    <col min="1996" max="1996" width="16" style="36" customWidth="1"/>
    <col min="1997" max="2243" width="9.140625" style="36"/>
    <col min="2244" max="2244" width="17.5703125" style="36" customWidth="1"/>
    <col min="2245" max="2245" width="44.7109375" style="36" customWidth="1"/>
    <col min="2246" max="2246" width="8.42578125" style="36" customWidth="1"/>
    <col min="2247" max="2247" width="5.7109375" style="36" customWidth="1"/>
    <col min="2248" max="2248" width="2.5703125" style="36" customWidth="1"/>
    <col min="2249" max="2249" width="7.42578125" style="36" customWidth="1"/>
    <col min="2250" max="2250" width="2.85546875" style="36" customWidth="1"/>
    <col min="2251" max="2251" width="12.7109375" style="36" customWidth="1"/>
    <col min="2252" max="2252" width="16" style="36" customWidth="1"/>
    <col min="2253" max="2499" width="9.140625" style="36"/>
    <col min="2500" max="2500" width="17.5703125" style="36" customWidth="1"/>
    <col min="2501" max="2501" width="44.7109375" style="36" customWidth="1"/>
    <col min="2502" max="2502" width="8.42578125" style="36" customWidth="1"/>
    <col min="2503" max="2503" width="5.7109375" style="36" customWidth="1"/>
    <col min="2504" max="2504" width="2.5703125" style="36" customWidth="1"/>
    <col min="2505" max="2505" width="7.42578125" style="36" customWidth="1"/>
    <col min="2506" max="2506" width="2.85546875" style="36" customWidth="1"/>
    <col min="2507" max="2507" width="12.7109375" style="36" customWidth="1"/>
    <col min="2508" max="2508" width="16" style="36" customWidth="1"/>
    <col min="2509" max="2755" width="9.140625" style="36"/>
    <col min="2756" max="2756" width="17.5703125" style="36" customWidth="1"/>
    <col min="2757" max="2757" width="44.7109375" style="36" customWidth="1"/>
    <col min="2758" max="2758" width="8.42578125" style="36" customWidth="1"/>
    <col min="2759" max="2759" width="5.7109375" style="36" customWidth="1"/>
    <col min="2760" max="2760" width="2.5703125" style="36" customWidth="1"/>
    <col min="2761" max="2761" width="7.42578125" style="36" customWidth="1"/>
    <col min="2762" max="2762" width="2.85546875" style="36" customWidth="1"/>
    <col min="2763" max="2763" width="12.7109375" style="36" customWidth="1"/>
    <col min="2764" max="2764" width="16" style="36" customWidth="1"/>
    <col min="2765" max="3011" width="9.140625" style="36"/>
    <col min="3012" max="3012" width="17.5703125" style="36" customWidth="1"/>
    <col min="3013" max="3013" width="44.7109375" style="36" customWidth="1"/>
    <col min="3014" max="3014" width="8.42578125" style="36" customWidth="1"/>
    <col min="3015" max="3015" width="5.7109375" style="36" customWidth="1"/>
    <col min="3016" max="3016" width="2.5703125" style="36" customWidth="1"/>
    <col min="3017" max="3017" width="7.42578125" style="36" customWidth="1"/>
    <col min="3018" max="3018" width="2.85546875" style="36" customWidth="1"/>
    <col min="3019" max="3019" width="12.7109375" style="36" customWidth="1"/>
    <col min="3020" max="3020" width="16" style="36" customWidth="1"/>
    <col min="3021" max="3267" width="9.140625" style="36"/>
    <col min="3268" max="3268" width="17.5703125" style="36" customWidth="1"/>
    <col min="3269" max="3269" width="44.7109375" style="36" customWidth="1"/>
    <col min="3270" max="3270" width="8.42578125" style="36" customWidth="1"/>
    <col min="3271" max="3271" width="5.7109375" style="36" customWidth="1"/>
    <col min="3272" max="3272" width="2.5703125" style="36" customWidth="1"/>
    <col min="3273" max="3273" width="7.42578125" style="36" customWidth="1"/>
    <col min="3274" max="3274" width="2.85546875" style="36" customWidth="1"/>
    <col min="3275" max="3275" width="12.7109375" style="36" customWidth="1"/>
    <col min="3276" max="3276" width="16" style="36" customWidth="1"/>
    <col min="3277" max="3523" width="9.140625" style="36"/>
    <col min="3524" max="3524" width="17.5703125" style="36" customWidth="1"/>
    <col min="3525" max="3525" width="44.7109375" style="36" customWidth="1"/>
    <col min="3526" max="3526" width="8.42578125" style="36" customWidth="1"/>
    <col min="3527" max="3527" width="5.7109375" style="36" customWidth="1"/>
    <col min="3528" max="3528" width="2.5703125" style="36" customWidth="1"/>
    <col min="3529" max="3529" width="7.42578125" style="36" customWidth="1"/>
    <col min="3530" max="3530" width="2.85546875" style="36" customWidth="1"/>
    <col min="3531" max="3531" width="12.7109375" style="36" customWidth="1"/>
    <col min="3532" max="3532" width="16" style="36" customWidth="1"/>
    <col min="3533" max="3779" width="9.140625" style="36"/>
    <col min="3780" max="3780" width="17.5703125" style="36" customWidth="1"/>
    <col min="3781" max="3781" width="44.7109375" style="36" customWidth="1"/>
    <col min="3782" max="3782" width="8.42578125" style="36" customWidth="1"/>
    <col min="3783" max="3783" width="5.7109375" style="36" customWidth="1"/>
    <col min="3784" max="3784" width="2.5703125" style="36" customWidth="1"/>
    <col min="3785" max="3785" width="7.42578125" style="36" customWidth="1"/>
    <col min="3786" max="3786" width="2.85546875" style="36" customWidth="1"/>
    <col min="3787" max="3787" width="12.7109375" style="36" customWidth="1"/>
    <col min="3788" max="3788" width="16" style="36" customWidth="1"/>
    <col min="3789" max="4035" width="9.140625" style="36"/>
    <col min="4036" max="4036" width="17.5703125" style="36" customWidth="1"/>
    <col min="4037" max="4037" width="44.7109375" style="36" customWidth="1"/>
    <col min="4038" max="4038" width="8.42578125" style="36" customWidth="1"/>
    <col min="4039" max="4039" width="5.7109375" style="36" customWidth="1"/>
    <col min="4040" max="4040" width="2.5703125" style="36" customWidth="1"/>
    <col min="4041" max="4041" width="7.42578125" style="36" customWidth="1"/>
    <col min="4042" max="4042" width="2.85546875" style="36" customWidth="1"/>
    <col min="4043" max="4043" width="12.7109375" style="36" customWidth="1"/>
    <col min="4044" max="4044" width="16" style="36" customWidth="1"/>
    <col min="4045" max="4291" width="9.140625" style="36"/>
    <col min="4292" max="4292" width="17.5703125" style="36" customWidth="1"/>
    <col min="4293" max="4293" width="44.7109375" style="36" customWidth="1"/>
    <col min="4294" max="4294" width="8.42578125" style="36" customWidth="1"/>
    <col min="4295" max="4295" width="5.7109375" style="36" customWidth="1"/>
    <col min="4296" max="4296" width="2.5703125" style="36" customWidth="1"/>
    <col min="4297" max="4297" width="7.42578125" style="36" customWidth="1"/>
    <col min="4298" max="4298" width="2.85546875" style="36" customWidth="1"/>
    <col min="4299" max="4299" width="12.7109375" style="36" customWidth="1"/>
    <col min="4300" max="4300" width="16" style="36" customWidth="1"/>
    <col min="4301" max="4547" width="9.140625" style="36"/>
    <col min="4548" max="4548" width="17.5703125" style="36" customWidth="1"/>
    <col min="4549" max="4549" width="44.7109375" style="36" customWidth="1"/>
    <col min="4550" max="4550" width="8.42578125" style="36" customWidth="1"/>
    <col min="4551" max="4551" width="5.7109375" style="36" customWidth="1"/>
    <col min="4552" max="4552" width="2.5703125" style="36" customWidth="1"/>
    <col min="4553" max="4553" width="7.42578125" style="36" customWidth="1"/>
    <col min="4554" max="4554" width="2.85546875" style="36" customWidth="1"/>
    <col min="4555" max="4555" width="12.7109375" style="36" customWidth="1"/>
    <col min="4556" max="4556" width="16" style="36" customWidth="1"/>
    <col min="4557" max="4803" width="9.140625" style="36"/>
    <col min="4804" max="4804" width="17.5703125" style="36" customWidth="1"/>
    <col min="4805" max="4805" width="44.7109375" style="36" customWidth="1"/>
    <col min="4806" max="4806" width="8.42578125" style="36" customWidth="1"/>
    <col min="4807" max="4807" width="5.7109375" style="36" customWidth="1"/>
    <col min="4808" max="4808" width="2.5703125" style="36" customWidth="1"/>
    <col min="4809" max="4809" width="7.42578125" style="36" customWidth="1"/>
    <col min="4810" max="4810" width="2.85546875" style="36" customWidth="1"/>
    <col min="4811" max="4811" width="12.7109375" style="36" customWidth="1"/>
    <col min="4812" max="4812" width="16" style="36" customWidth="1"/>
    <col min="4813" max="5059" width="9.140625" style="36"/>
    <col min="5060" max="5060" width="17.5703125" style="36" customWidth="1"/>
    <col min="5061" max="5061" width="44.7109375" style="36" customWidth="1"/>
    <col min="5062" max="5062" width="8.42578125" style="36" customWidth="1"/>
    <col min="5063" max="5063" width="5.7109375" style="36" customWidth="1"/>
    <col min="5064" max="5064" width="2.5703125" style="36" customWidth="1"/>
    <col min="5065" max="5065" width="7.42578125" style="36" customWidth="1"/>
    <col min="5066" max="5066" width="2.85546875" style="36" customWidth="1"/>
    <col min="5067" max="5067" width="12.7109375" style="36" customWidth="1"/>
    <col min="5068" max="5068" width="16" style="36" customWidth="1"/>
    <col min="5069" max="5315" width="9.140625" style="36"/>
    <col min="5316" max="5316" width="17.5703125" style="36" customWidth="1"/>
    <col min="5317" max="5317" width="44.7109375" style="36" customWidth="1"/>
    <col min="5318" max="5318" width="8.42578125" style="36" customWidth="1"/>
    <col min="5319" max="5319" width="5.7109375" style="36" customWidth="1"/>
    <col min="5320" max="5320" width="2.5703125" style="36" customWidth="1"/>
    <col min="5321" max="5321" width="7.42578125" style="36" customWidth="1"/>
    <col min="5322" max="5322" width="2.85546875" style="36" customWidth="1"/>
    <col min="5323" max="5323" width="12.7109375" style="36" customWidth="1"/>
    <col min="5324" max="5324" width="16" style="36" customWidth="1"/>
    <col min="5325" max="5571" width="9.140625" style="36"/>
    <col min="5572" max="5572" width="17.5703125" style="36" customWidth="1"/>
    <col min="5573" max="5573" width="44.7109375" style="36" customWidth="1"/>
    <col min="5574" max="5574" width="8.42578125" style="36" customWidth="1"/>
    <col min="5575" max="5575" width="5.7109375" style="36" customWidth="1"/>
    <col min="5576" max="5576" width="2.5703125" style="36" customWidth="1"/>
    <col min="5577" max="5577" width="7.42578125" style="36" customWidth="1"/>
    <col min="5578" max="5578" width="2.85546875" style="36" customWidth="1"/>
    <col min="5579" max="5579" width="12.7109375" style="36" customWidth="1"/>
    <col min="5580" max="5580" width="16" style="36" customWidth="1"/>
    <col min="5581" max="5827" width="9.140625" style="36"/>
    <col min="5828" max="5828" width="17.5703125" style="36" customWidth="1"/>
    <col min="5829" max="5829" width="44.7109375" style="36" customWidth="1"/>
    <col min="5830" max="5830" width="8.42578125" style="36" customWidth="1"/>
    <col min="5831" max="5831" width="5.7109375" style="36" customWidth="1"/>
    <col min="5832" max="5832" width="2.5703125" style="36" customWidth="1"/>
    <col min="5833" max="5833" width="7.42578125" style="36" customWidth="1"/>
    <col min="5834" max="5834" width="2.85546875" style="36" customWidth="1"/>
    <col min="5835" max="5835" width="12.7109375" style="36" customWidth="1"/>
    <col min="5836" max="5836" width="16" style="36" customWidth="1"/>
    <col min="5837" max="6083" width="9.140625" style="36"/>
    <col min="6084" max="6084" width="17.5703125" style="36" customWidth="1"/>
    <col min="6085" max="6085" width="44.7109375" style="36" customWidth="1"/>
    <col min="6086" max="6086" width="8.42578125" style="36" customWidth="1"/>
    <col min="6087" max="6087" width="5.7109375" style="36" customWidth="1"/>
    <col min="6088" max="6088" width="2.5703125" style="36" customWidth="1"/>
    <col min="6089" max="6089" width="7.42578125" style="36" customWidth="1"/>
    <col min="6090" max="6090" width="2.85546875" style="36" customWidth="1"/>
    <col min="6091" max="6091" width="12.7109375" style="36" customWidth="1"/>
    <col min="6092" max="6092" width="16" style="36" customWidth="1"/>
    <col min="6093" max="6339" width="9.140625" style="36"/>
    <col min="6340" max="6340" width="17.5703125" style="36" customWidth="1"/>
    <col min="6341" max="6341" width="44.7109375" style="36" customWidth="1"/>
    <col min="6342" max="6342" width="8.42578125" style="36" customWidth="1"/>
    <col min="6343" max="6343" width="5.7109375" style="36" customWidth="1"/>
    <col min="6344" max="6344" width="2.5703125" style="36" customWidth="1"/>
    <col min="6345" max="6345" width="7.42578125" style="36" customWidth="1"/>
    <col min="6346" max="6346" width="2.85546875" style="36" customWidth="1"/>
    <col min="6347" max="6347" width="12.7109375" style="36" customWidth="1"/>
    <col min="6348" max="6348" width="16" style="36" customWidth="1"/>
    <col min="6349" max="6595" width="9.140625" style="36"/>
    <col min="6596" max="6596" width="17.5703125" style="36" customWidth="1"/>
    <col min="6597" max="6597" width="44.7109375" style="36" customWidth="1"/>
    <col min="6598" max="6598" width="8.42578125" style="36" customWidth="1"/>
    <col min="6599" max="6599" width="5.7109375" style="36" customWidth="1"/>
    <col min="6600" max="6600" width="2.5703125" style="36" customWidth="1"/>
    <col min="6601" max="6601" width="7.42578125" style="36" customWidth="1"/>
    <col min="6602" max="6602" width="2.85546875" style="36" customWidth="1"/>
    <col min="6603" max="6603" width="12.7109375" style="36" customWidth="1"/>
    <col min="6604" max="6604" width="16" style="36" customWidth="1"/>
    <col min="6605" max="6851" width="9.140625" style="36"/>
    <col min="6852" max="6852" width="17.5703125" style="36" customWidth="1"/>
    <col min="6853" max="6853" width="44.7109375" style="36" customWidth="1"/>
    <col min="6854" max="6854" width="8.42578125" style="36" customWidth="1"/>
    <col min="6855" max="6855" width="5.7109375" style="36" customWidth="1"/>
    <col min="6856" max="6856" width="2.5703125" style="36" customWidth="1"/>
    <col min="6857" max="6857" width="7.42578125" style="36" customWidth="1"/>
    <col min="6858" max="6858" width="2.85546875" style="36" customWidth="1"/>
    <col min="6859" max="6859" width="12.7109375" style="36" customWidth="1"/>
    <col min="6860" max="6860" width="16" style="36" customWidth="1"/>
    <col min="6861" max="7107" width="9.140625" style="36"/>
    <col min="7108" max="7108" width="17.5703125" style="36" customWidth="1"/>
    <col min="7109" max="7109" width="44.7109375" style="36" customWidth="1"/>
    <col min="7110" max="7110" width="8.42578125" style="36" customWidth="1"/>
    <col min="7111" max="7111" width="5.7109375" style="36" customWidth="1"/>
    <col min="7112" max="7112" width="2.5703125" style="36" customWidth="1"/>
    <col min="7113" max="7113" width="7.42578125" style="36" customWidth="1"/>
    <col min="7114" max="7114" width="2.85546875" style="36" customWidth="1"/>
    <col min="7115" max="7115" width="12.7109375" style="36" customWidth="1"/>
    <col min="7116" max="7116" width="16" style="36" customWidth="1"/>
    <col min="7117" max="7363" width="9.140625" style="36"/>
    <col min="7364" max="7364" width="17.5703125" style="36" customWidth="1"/>
    <col min="7365" max="7365" width="44.7109375" style="36" customWidth="1"/>
    <col min="7366" max="7366" width="8.42578125" style="36" customWidth="1"/>
    <col min="7367" max="7367" width="5.7109375" style="36" customWidth="1"/>
    <col min="7368" max="7368" width="2.5703125" style="36" customWidth="1"/>
    <col min="7369" max="7369" width="7.42578125" style="36" customWidth="1"/>
    <col min="7370" max="7370" width="2.85546875" style="36" customWidth="1"/>
    <col min="7371" max="7371" width="12.7109375" style="36" customWidth="1"/>
    <col min="7372" max="7372" width="16" style="36" customWidth="1"/>
    <col min="7373" max="7619" width="9.140625" style="36"/>
    <col min="7620" max="7620" width="17.5703125" style="36" customWidth="1"/>
    <col min="7621" max="7621" width="44.7109375" style="36" customWidth="1"/>
    <col min="7622" max="7622" width="8.42578125" style="36" customWidth="1"/>
    <col min="7623" max="7623" width="5.7109375" style="36" customWidth="1"/>
    <col min="7624" max="7624" width="2.5703125" style="36" customWidth="1"/>
    <col min="7625" max="7625" width="7.42578125" style="36" customWidth="1"/>
    <col min="7626" max="7626" width="2.85546875" style="36" customWidth="1"/>
    <col min="7627" max="7627" width="12.7109375" style="36" customWidth="1"/>
    <col min="7628" max="7628" width="16" style="36" customWidth="1"/>
    <col min="7629" max="7875" width="9.140625" style="36"/>
    <col min="7876" max="7876" width="17.5703125" style="36" customWidth="1"/>
    <col min="7877" max="7877" width="44.7109375" style="36" customWidth="1"/>
    <col min="7878" max="7878" width="8.42578125" style="36" customWidth="1"/>
    <col min="7879" max="7879" width="5.7109375" style="36" customWidth="1"/>
    <col min="7880" max="7880" width="2.5703125" style="36" customWidth="1"/>
    <col min="7881" max="7881" width="7.42578125" style="36" customWidth="1"/>
    <col min="7882" max="7882" width="2.85546875" style="36" customWidth="1"/>
    <col min="7883" max="7883" width="12.7109375" style="36" customWidth="1"/>
    <col min="7884" max="7884" width="16" style="36" customWidth="1"/>
    <col min="7885" max="8131" width="9.140625" style="36"/>
    <col min="8132" max="8132" width="17.5703125" style="36" customWidth="1"/>
    <col min="8133" max="8133" width="44.7109375" style="36" customWidth="1"/>
    <col min="8134" max="8134" width="8.42578125" style="36" customWidth="1"/>
    <col min="8135" max="8135" width="5.7109375" style="36" customWidth="1"/>
    <col min="8136" max="8136" width="2.5703125" style="36" customWidth="1"/>
    <col min="8137" max="8137" width="7.42578125" style="36" customWidth="1"/>
    <col min="8138" max="8138" width="2.85546875" style="36" customWidth="1"/>
    <col min="8139" max="8139" width="12.7109375" style="36" customWidth="1"/>
    <col min="8140" max="8140" width="16" style="36" customWidth="1"/>
    <col min="8141" max="8387" width="9.140625" style="36"/>
    <col min="8388" max="8388" width="17.5703125" style="36" customWidth="1"/>
    <col min="8389" max="8389" width="44.7109375" style="36" customWidth="1"/>
    <col min="8390" max="8390" width="8.42578125" style="36" customWidth="1"/>
    <col min="8391" max="8391" width="5.7109375" style="36" customWidth="1"/>
    <col min="8392" max="8392" width="2.5703125" style="36" customWidth="1"/>
    <col min="8393" max="8393" width="7.42578125" style="36" customWidth="1"/>
    <col min="8394" max="8394" width="2.85546875" style="36" customWidth="1"/>
    <col min="8395" max="8395" width="12.7109375" style="36" customWidth="1"/>
    <col min="8396" max="8396" width="16" style="36" customWidth="1"/>
    <col min="8397" max="8643" width="9.140625" style="36"/>
    <col min="8644" max="8644" width="17.5703125" style="36" customWidth="1"/>
    <col min="8645" max="8645" width="44.7109375" style="36" customWidth="1"/>
    <col min="8646" max="8646" width="8.42578125" style="36" customWidth="1"/>
    <col min="8647" max="8647" width="5.7109375" style="36" customWidth="1"/>
    <col min="8648" max="8648" width="2.5703125" style="36" customWidth="1"/>
    <col min="8649" max="8649" width="7.42578125" style="36" customWidth="1"/>
    <col min="8650" max="8650" width="2.85546875" style="36" customWidth="1"/>
    <col min="8651" max="8651" width="12.7109375" style="36" customWidth="1"/>
    <col min="8652" max="8652" width="16" style="36" customWidth="1"/>
    <col min="8653" max="8899" width="9.140625" style="36"/>
    <col min="8900" max="8900" width="17.5703125" style="36" customWidth="1"/>
    <col min="8901" max="8901" width="44.7109375" style="36" customWidth="1"/>
    <col min="8902" max="8902" width="8.42578125" style="36" customWidth="1"/>
    <col min="8903" max="8903" width="5.7109375" style="36" customWidth="1"/>
    <col min="8904" max="8904" width="2.5703125" style="36" customWidth="1"/>
    <col min="8905" max="8905" width="7.42578125" style="36" customWidth="1"/>
    <col min="8906" max="8906" width="2.85546875" style="36" customWidth="1"/>
    <col min="8907" max="8907" width="12.7109375" style="36" customWidth="1"/>
    <col min="8908" max="8908" width="16" style="36" customWidth="1"/>
    <col min="8909" max="9155" width="9.140625" style="36"/>
    <col min="9156" max="9156" width="17.5703125" style="36" customWidth="1"/>
    <col min="9157" max="9157" width="44.7109375" style="36" customWidth="1"/>
    <col min="9158" max="9158" width="8.42578125" style="36" customWidth="1"/>
    <col min="9159" max="9159" width="5.7109375" style="36" customWidth="1"/>
    <col min="9160" max="9160" width="2.5703125" style="36" customWidth="1"/>
    <col min="9161" max="9161" width="7.42578125" style="36" customWidth="1"/>
    <col min="9162" max="9162" width="2.85546875" style="36" customWidth="1"/>
    <col min="9163" max="9163" width="12.7109375" style="36" customWidth="1"/>
    <col min="9164" max="9164" width="16" style="36" customWidth="1"/>
    <col min="9165" max="9411" width="9.140625" style="36"/>
    <col min="9412" max="9412" width="17.5703125" style="36" customWidth="1"/>
    <col min="9413" max="9413" width="44.7109375" style="36" customWidth="1"/>
    <col min="9414" max="9414" width="8.42578125" style="36" customWidth="1"/>
    <col min="9415" max="9415" width="5.7109375" style="36" customWidth="1"/>
    <col min="9416" max="9416" width="2.5703125" style="36" customWidth="1"/>
    <col min="9417" max="9417" width="7.42578125" style="36" customWidth="1"/>
    <col min="9418" max="9418" width="2.85546875" style="36" customWidth="1"/>
    <col min="9419" max="9419" width="12.7109375" style="36" customWidth="1"/>
    <col min="9420" max="9420" width="16" style="36" customWidth="1"/>
    <col min="9421" max="9667" width="9.140625" style="36"/>
    <col min="9668" max="9668" width="17.5703125" style="36" customWidth="1"/>
    <col min="9669" max="9669" width="44.7109375" style="36" customWidth="1"/>
    <col min="9670" max="9670" width="8.42578125" style="36" customWidth="1"/>
    <col min="9671" max="9671" width="5.7109375" style="36" customWidth="1"/>
    <col min="9672" max="9672" width="2.5703125" style="36" customWidth="1"/>
    <col min="9673" max="9673" width="7.42578125" style="36" customWidth="1"/>
    <col min="9674" max="9674" width="2.85546875" style="36" customWidth="1"/>
    <col min="9675" max="9675" width="12.7109375" style="36" customWidth="1"/>
    <col min="9676" max="9676" width="16" style="36" customWidth="1"/>
    <col min="9677" max="9923" width="9.140625" style="36"/>
    <col min="9924" max="9924" width="17.5703125" style="36" customWidth="1"/>
    <col min="9925" max="9925" width="44.7109375" style="36" customWidth="1"/>
    <col min="9926" max="9926" width="8.42578125" style="36" customWidth="1"/>
    <col min="9927" max="9927" width="5.7109375" style="36" customWidth="1"/>
    <col min="9928" max="9928" width="2.5703125" style="36" customWidth="1"/>
    <col min="9929" max="9929" width="7.42578125" style="36" customWidth="1"/>
    <col min="9930" max="9930" width="2.85546875" style="36" customWidth="1"/>
    <col min="9931" max="9931" width="12.7109375" style="36" customWidth="1"/>
    <col min="9932" max="9932" width="16" style="36" customWidth="1"/>
    <col min="9933" max="10179" width="9.140625" style="36"/>
    <col min="10180" max="10180" width="17.5703125" style="36" customWidth="1"/>
    <col min="10181" max="10181" width="44.7109375" style="36" customWidth="1"/>
    <col min="10182" max="10182" width="8.42578125" style="36" customWidth="1"/>
    <col min="10183" max="10183" width="5.7109375" style="36" customWidth="1"/>
    <col min="10184" max="10184" width="2.5703125" style="36" customWidth="1"/>
    <col min="10185" max="10185" width="7.42578125" style="36" customWidth="1"/>
    <col min="10186" max="10186" width="2.85546875" style="36" customWidth="1"/>
    <col min="10187" max="10187" width="12.7109375" style="36" customWidth="1"/>
    <col min="10188" max="10188" width="16" style="36" customWidth="1"/>
    <col min="10189" max="10435" width="9.140625" style="36"/>
    <col min="10436" max="10436" width="17.5703125" style="36" customWidth="1"/>
    <col min="10437" max="10437" width="44.7109375" style="36" customWidth="1"/>
    <col min="10438" max="10438" width="8.42578125" style="36" customWidth="1"/>
    <col min="10439" max="10439" width="5.7109375" style="36" customWidth="1"/>
    <col min="10440" max="10440" width="2.5703125" style="36" customWidth="1"/>
    <col min="10441" max="10441" width="7.42578125" style="36" customWidth="1"/>
    <col min="10442" max="10442" width="2.85546875" style="36" customWidth="1"/>
    <col min="10443" max="10443" width="12.7109375" style="36" customWidth="1"/>
    <col min="10444" max="10444" width="16" style="36" customWidth="1"/>
    <col min="10445" max="10691" width="9.140625" style="36"/>
    <col min="10692" max="10692" width="17.5703125" style="36" customWidth="1"/>
    <col min="10693" max="10693" width="44.7109375" style="36" customWidth="1"/>
    <col min="10694" max="10694" width="8.42578125" style="36" customWidth="1"/>
    <col min="10695" max="10695" width="5.7109375" style="36" customWidth="1"/>
    <col min="10696" max="10696" width="2.5703125" style="36" customWidth="1"/>
    <col min="10697" max="10697" width="7.42578125" style="36" customWidth="1"/>
    <col min="10698" max="10698" width="2.85546875" style="36" customWidth="1"/>
    <col min="10699" max="10699" width="12.7109375" style="36" customWidth="1"/>
    <col min="10700" max="10700" width="16" style="36" customWidth="1"/>
    <col min="10701" max="10947" width="9.140625" style="36"/>
    <col min="10948" max="10948" width="17.5703125" style="36" customWidth="1"/>
    <col min="10949" max="10949" width="44.7109375" style="36" customWidth="1"/>
    <col min="10950" max="10950" width="8.42578125" style="36" customWidth="1"/>
    <col min="10951" max="10951" width="5.7109375" style="36" customWidth="1"/>
    <col min="10952" max="10952" width="2.5703125" style="36" customWidth="1"/>
    <col min="10953" max="10953" width="7.42578125" style="36" customWidth="1"/>
    <col min="10954" max="10954" width="2.85546875" style="36" customWidth="1"/>
    <col min="10955" max="10955" width="12.7109375" style="36" customWidth="1"/>
    <col min="10956" max="10956" width="16" style="36" customWidth="1"/>
    <col min="10957" max="11203" width="9.140625" style="36"/>
    <col min="11204" max="11204" width="17.5703125" style="36" customWidth="1"/>
    <col min="11205" max="11205" width="44.7109375" style="36" customWidth="1"/>
    <col min="11206" max="11206" width="8.42578125" style="36" customWidth="1"/>
    <col min="11207" max="11207" width="5.7109375" style="36" customWidth="1"/>
    <col min="11208" max="11208" width="2.5703125" style="36" customWidth="1"/>
    <col min="11209" max="11209" width="7.42578125" style="36" customWidth="1"/>
    <col min="11210" max="11210" width="2.85546875" style="36" customWidth="1"/>
    <col min="11211" max="11211" width="12.7109375" style="36" customWidth="1"/>
    <col min="11212" max="11212" width="16" style="36" customWidth="1"/>
    <col min="11213" max="11459" width="9.140625" style="36"/>
    <col min="11460" max="11460" width="17.5703125" style="36" customWidth="1"/>
    <col min="11461" max="11461" width="44.7109375" style="36" customWidth="1"/>
    <col min="11462" max="11462" width="8.42578125" style="36" customWidth="1"/>
    <col min="11463" max="11463" width="5.7109375" style="36" customWidth="1"/>
    <col min="11464" max="11464" width="2.5703125" style="36" customWidth="1"/>
    <col min="11465" max="11465" width="7.42578125" style="36" customWidth="1"/>
    <col min="11466" max="11466" width="2.85546875" style="36" customWidth="1"/>
    <col min="11467" max="11467" width="12.7109375" style="36" customWidth="1"/>
    <col min="11468" max="11468" width="16" style="36" customWidth="1"/>
    <col min="11469" max="11715" width="9.140625" style="36"/>
    <col min="11716" max="11716" width="17.5703125" style="36" customWidth="1"/>
    <col min="11717" max="11717" width="44.7109375" style="36" customWidth="1"/>
    <col min="11718" max="11718" width="8.42578125" style="36" customWidth="1"/>
    <col min="11719" max="11719" width="5.7109375" style="36" customWidth="1"/>
    <col min="11720" max="11720" width="2.5703125" style="36" customWidth="1"/>
    <col min="11721" max="11721" width="7.42578125" style="36" customWidth="1"/>
    <col min="11722" max="11722" width="2.85546875" style="36" customWidth="1"/>
    <col min="11723" max="11723" width="12.7109375" style="36" customWidth="1"/>
    <col min="11724" max="11724" width="16" style="36" customWidth="1"/>
    <col min="11725" max="11971" width="9.140625" style="36"/>
    <col min="11972" max="11972" width="17.5703125" style="36" customWidth="1"/>
    <col min="11973" max="11973" width="44.7109375" style="36" customWidth="1"/>
    <col min="11974" max="11974" width="8.42578125" style="36" customWidth="1"/>
    <col min="11975" max="11975" width="5.7109375" style="36" customWidth="1"/>
    <col min="11976" max="11976" width="2.5703125" style="36" customWidth="1"/>
    <col min="11977" max="11977" width="7.42578125" style="36" customWidth="1"/>
    <col min="11978" max="11978" width="2.85546875" style="36" customWidth="1"/>
    <col min="11979" max="11979" width="12.7109375" style="36" customWidth="1"/>
    <col min="11980" max="11980" width="16" style="36" customWidth="1"/>
    <col min="11981" max="12227" width="9.140625" style="36"/>
    <col min="12228" max="12228" width="17.5703125" style="36" customWidth="1"/>
    <col min="12229" max="12229" width="44.7109375" style="36" customWidth="1"/>
    <col min="12230" max="12230" width="8.42578125" style="36" customWidth="1"/>
    <col min="12231" max="12231" width="5.7109375" style="36" customWidth="1"/>
    <col min="12232" max="12232" width="2.5703125" style="36" customWidth="1"/>
    <col min="12233" max="12233" width="7.42578125" style="36" customWidth="1"/>
    <col min="12234" max="12234" width="2.85546875" style="36" customWidth="1"/>
    <col min="12235" max="12235" width="12.7109375" style="36" customWidth="1"/>
    <col min="12236" max="12236" width="16" style="36" customWidth="1"/>
    <col min="12237" max="12483" width="9.140625" style="36"/>
    <col min="12484" max="12484" width="17.5703125" style="36" customWidth="1"/>
    <col min="12485" max="12485" width="44.7109375" style="36" customWidth="1"/>
    <col min="12486" max="12486" width="8.42578125" style="36" customWidth="1"/>
    <col min="12487" max="12487" width="5.7109375" style="36" customWidth="1"/>
    <col min="12488" max="12488" width="2.5703125" style="36" customWidth="1"/>
    <col min="12489" max="12489" width="7.42578125" style="36" customWidth="1"/>
    <col min="12490" max="12490" width="2.85546875" style="36" customWidth="1"/>
    <col min="12491" max="12491" width="12.7109375" style="36" customWidth="1"/>
    <col min="12492" max="12492" width="16" style="36" customWidth="1"/>
    <col min="12493" max="12739" width="9.140625" style="36"/>
    <col min="12740" max="12740" width="17.5703125" style="36" customWidth="1"/>
    <col min="12741" max="12741" width="44.7109375" style="36" customWidth="1"/>
    <col min="12742" max="12742" width="8.42578125" style="36" customWidth="1"/>
    <col min="12743" max="12743" width="5.7109375" style="36" customWidth="1"/>
    <col min="12744" max="12744" width="2.5703125" style="36" customWidth="1"/>
    <col min="12745" max="12745" width="7.42578125" style="36" customWidth="1"/>
    <col min="12746" max="12746" width="2.85546875" style="36" customWidth="1"/>
    <col min="12747" max="12747" width="12.7109375" style="36" customWidth="1"/>
    <col min="12748" max="12748" width="16" style="36" customWidth="1"/>
    <col min="12749" max="12995" width="9.140625" style="36"/>
    <col min="12996" max="12996" width="17.5703125" style="36" customWidth="1"/>
    <col min="12997" max="12997" width="44.7109375" style="36" customWidth="1"/>
    <col min="12998" max="12998" width="8.42578125" style="36" customWidth="1"/>
    <col min="12999" max="12999" width="5.7109375" style="36" customWidth="1"/>
    <col min="13000" max="13000" width="2.5703125" style="36" customWidth="1"/>
    <col min="13001" max="13001" width="7.42578125" style="36" customWidth="1"/>
    <col min="13002" max="13002" width="2.85546875" style="36" customWidth="1"/>
    <col min="13003" max="13003" width="12.7109375" style="36" customWidth="1"/>
    <col min="13004" max="13004" width="16" style="36" customWidth="1"/>
    <col min="13005" max="13251" width="9.140625" style="36"/>
    <col min="13252" max="13252" width="17.5703125" style="36" customWidth="1"/>
    <col min="13253" max="13253" width="44.7109375" style="36" customWidth="1"/>
    <col min="13254" max="13254" width="8.42578125" style="36" customWidth="1"/>
    <col min="13255" max="13255" width="5.7109375" style="36" customWidth="1"/>
    <col min="13256" max="13256" width="2.5703125" style="36" customWidth="1"/>
    <col min="13257" max="13257" width="7.42578125" style="36" customWidth="1"/>
    <col min="13258" max="13258" width="2.85546875" style="36" customWidth="1"/>
    <col min="13259" max="13259" width="12.7109375" style="36" customWidth="1"/>
    <col min="13260" max="13260" width="16" style="36" customWidth="1"/>
    <col min="13261" max="13507" width="9.140625" style="36"/>
    <col min="13508" max="13508" width="17.5703125" style="36" customWidth="1"/>
    <col min="13509" max="13509" width="44.7109375" style="36" customWidth="1"/>
    <col min="13510" max="13510" width="8.42578125" style="36" customWidth="1"/>
    <col min="13511" max="13511" width="5.7109375" style="36" customWidth="1"/>
    <col min="13512" max="13512" width="2.5703125" style="36" customWidth="1"/>
    <col min="13513" max="13513" width="7.42578125" style="36" customWidth="1"/>
    <col min="13514" max="13514" width="2.85546875" style="36" customWidth="1"/>
    <col min="13515" max="13515" width="12.7109375" style="36" customWidth="1"/>
    <col min="13516" max="13516" width="16" style="36" customWidth="1"/>
    <col min="13517" max="13763" width="9.140625" style="36"/>
    <col min="13764" max="13764" width="17.5703125" style="36" customWidth="1"/>
    <col min="13765" max="13765" width="44.7109375" style="36" customWidth="1"/>
    <col min="13766" max="13766" width="8.42578125" style="36" customWidth="1"/>
    <col min="13767" max="13767" width="5.7109375" style="36" customWidth="1"/>
    <col min="13768" max="13768" width="2.5703125" style="36" customWidth="1"/>
    <col min="13769" max="13769" width="7.42578125" style="36" customWidth="1"/>
    <col min="13770" max="13770" width="2.85546875" style="36" customWidth="1"/>
    <col min="13771" max="13771" width="12.7109375" style="36" customWidth="1"/>
    <col min="13772" max="13772" width="16" style="36" customWidth="1"/>
    <col min="13773" max="14019" width="9.140625" style="36"/>
    <col min="14020" max="14020" width="17.5703125" style="36" customWidth="1"/>
    <col min="14021" max="14021" width="44.7109375" style="36" customWidth="1"/>
    <col min="14022" max="14022" width="8.42578125" style="36" customWidth="1"/>
    <col min="14023" max="14023" width="5.7109375" style="36" customWidth="1"/>
    <col min="14024" max="14024" width="2.5703125" style="36" customWidth="1"/>
    <col min="14025" max="14025" width="7.42578125" style="36" customWidth="1"/>
    <col min="14026" max="14026" width="2.85546875" style="36" customWidth="1"/>
    <col min="14027" max="14027" width="12.7109375" style="36" customWidth="1"/>
    <col min="14028" max="14028" width="16" style="36" customWidth="1"/>
    <col min="14029" max="14275" width="9.140625" style="36"/>
    <col min="14276" max="14276" width="17.5703125" style="36" customWidth="1"/>
    <col min="14277" max="14277" width="44.7109375" style="36" customWidth="1"/>
    <col min="14278" max="14278" width="8.42578125" style="36" customWidth="1"/>
    <col min="14279" max="14279" width="5.7109375" style="36" customWidth="1"/>
    <col min="14280" max="14280" width="2.5703125" style="36" customWidth="1"/>
    <col min="14281" max="14281" width="7.42578125" style="36" customWidth="1"/>
    <col min="14282" max="14282" width="2.85546875" style="36" customWidth="1"/>
    <col min="14283" max="14283" width="12.7109375" style="36" customWidth="1"/>
    <col min="14284" max="14284" width="16" style="36" customWidth="1"/>
    <col min="14285" max="14531" width="9.140625" style="36"/>
    <col min="14532" max="14532" width="17.5703125" style="36" customWidth="1"/>
    <col min="14533" max="14533" width="44.7109375" style="36" customWidth="1"/>
    <col min="14534" max="14534" width="8.42578125" style="36" customWidth="1"/>
    <col min="14535" max="14535" width="5.7109375" style="36" customWidth="1"/>
    <col min="14536" max="14536" width="2.5703125" style="36" customWidth="1"/>
    <col min="14537" max="14537" width="7.42578125" style="36" customWidth="1"/>
    <col min="14538" max="14538" width="2.85546875" style="36" customWidth="1"/>
    <col min="14539" max="14539" width="12.7109375" style="36" customWidth="1"/>
    <col min="14540" max="14540" width="16" style="36" customWidth="1"/>
    <col min="14541" max="14787" width="9.140625" style="36"/>
    <col min="14788" max="14788" width="17.5703125" style="36" customWidth="1"/>
    <col min="14789" max="14789" width="44.7109375" style="36" customWidth="1"/>
    <col min="14790" max="14790" width="8.42578125" style="36" customWidth="1"/>
    <col min="14791" max="14791" width="5.7109375" style="36" customWidth="1"/>
    <col min="14792" max="14792" width="2.5703125" style="36" customWidth="1"/>
    <col min="14793" max="14793" width="7.42578125" style="36" customWidth="1"/>
    <col min="14794" max="14794" width="2.85546875" style="36" customWidth="1"/>
    <col min="14795" max="14795" width="12.7109375" style="36" customWidth="1"/>
    <col min="14796" max="14796" width="16" style="36" customWidth="1"/>
    <col min="14797" max="15043" width="9.140625" style="36"/>
    <col min="15044" max="15044" width="17.5703125" style="36" customWidth="1"/>
    <col min="15045" max="15045" width="44.7109375" style="36" customWidth="1"/>
    <col min="15046" max="15046" width="8.42578125" style="36" customWidth="1"/>
    <col min="15047" max="15047" width="5.7109375" style="36" customWidth="1"/>
    <col min="15048" max="15048" width="2.5703125" style="36" customWidth="1"/>
    <col min="15049" max="15049" width="7.42578125" style="36" customWidth="1"/>
    <col min="15050" max="15050" width="2.85546875" style="36" customWidth="1"/>
    <col min="15051" max="15051" width="12.7109375" style="36" customWidth="1"/>
    <col min="15052" max="15052" width="16" style="36" customWidth="1"/>
    <col min="15053" max="15299" width="9.140625" style="36"/>
    <col min="15300" max="15300" width="17.5703125" style="36" customWidth="1"/>
    <col min="15301" max="15301" width="44.7109375" style="36" customWidth="1"/>
    <col min="15302" max="15302" width="8.42578125" style="36" customWidth="1"/>
    <col min="15303" max="15303" width="5.7109375" style="36" customWidth="1"/>
    <col min="15304" max="15304" width="2.5703125" style="36" customWidth="1"/>
    <col min="15305" max="15305" width="7.42578125" style="36" customWidth="1"/>
    <col min="15306" max="15306" width="2.85546875" style="36" customWidth="1"/>
    <col min="15307" max="15307" width="12.7109375" style="36" customWidth="1"/>
    <col min="15308" max="15308" width="16" style="36" customWidth="1"/>
    <col min="15309" max="15555" width="9.140625" style="36"/>
    <col min="15556" max="15556" width="17.5703125" style="36" customWidth="1"/>
    <col min="15557" max="15557" width="44.7109375" style="36" customWidth="1"/>
    <col min="15558" max="15558" width="8.42578125" style="36" customWidth="1"/>
    <col min="15559" max="15559" width="5.7109375" style="36" customWidth="1"/>
    <col min="15560" max="15560" width="2.5703125" style="36" customWidth="1"/>
    <col min="15561" max="15561" width="7.42578125" style="36" customWidth="1"/>
    <col min="15562" max="15562" width="2.85546875" style="36" customWidth="1"/>
    <col min="15563" max="15563" width="12.7109375" style="36" customWidth="1"/>
    <col min="15564" max="15564" width="16" style="36" customWidth="1"/>
    <col min="15565" max="15811" width="9.140625" style="36"/>
    <col min="15812" max="15812" width="17.5703125" style="36" customWidth="1"/>
    <col min="15813" max="15813" width="44.7109375" style="36" customWidth="1"/>
    <col min="15814" max="15814" width="8.42578125" style="36" customWidth="1"/>
    <col min="15815" max="15815" width="5.7109375" style="36" customWidth="1"/>
    <col min="15816" max="15816" width="2.5703125" style="36" customWidth="1"/>
    <col min="15817" max="15817" width="7.42578125" style="36" customWidth="1"/>
    <col min="15818" max="15818" width="2.85546875" style="36" customWidth="1"/>
    <col min="15819" max="15819" width="12.7109375" style="36" customWidth="1"/>
    <col min="15820" max="15820" width="16" style="36" customWidth="1"/>
    <col min="15821" max="16067" width="9.140625" style="36"/>
    <col min="16068" max="16068" width="17.5703125" style="36" customWidth="1"/>
    <col min="16069" max="16069" width="44.7109375" style="36" customWidth="1"/>
    <col min="16070" max="16070" width="8.42578125" style="36" customWidth="1"/>
    <col min="16071" max="16071" width="5.7109375" style="36" customWidth="1"/>
    <col min="16072" max="16072" width="2.5703125" style="36" customWidth="1"/>
    <col min="16073" max="16073" width="7.42578125" style="36" customWidth="1"/>
    <col min="16074" max="16074" width="2.85546875" style="36" customWidth="1"/>
    <col min="16075" max="16075" width="12.7109375" style="36" customWidth="1"/>
    <col min="16076" max="16076" width="16" style="36" customWidth="1"/>
    <col min="16077" max="16384" width="9.140625" style="36"/>
  </cols>
  <sheetData>
    <row r="1" spans="1:9" ht="13.5">
      <c r="I1" s="37" t="s">
        <v>1</v>
      </c>
    </row>
    <row r="2" spans="1:9" ht="13.5">
      <c r="I2" s="60" t="s">
        <v>437</v>
      </c>
    </row>
    <row r="3" spans="1:9">
      <c r="A3" s="39" t="s">
        <v>50</v>
      </c>
      <c r="B3" s="144" t="s">
        <v>51</v>
      </c>
      <c r="C3" s="145"/>
      <c r="D3" s="145"/>
      <c r="E3" s="145"/>
      <c r="F3" s="145"/>
      <c r="G3" s="145"/>
      <c r="H3" s="145"/>
      <c r="I3" s="145"/>
    </row>
    <row r="4" spans="1:9">
      <c r="A4" s="39" t="s">
        <v>52</v>
      </c>
      <c r="B4" s="144" t="s">
        <v>10</v>
      </c>
      <c r="C4" s="145"/>
      <c r="D4" s="145"/>
      <c r="E4" s="145"/>
      <c r="F4" s="145"/>
      <c r="G4" s="145"/>
      <c r="H4" s="145"/>
      <c r="I4" s="145"/>
    </row>
    <row r="5" spans="1:9">
      <c r="A5" s="39" t="s">
        <v>53</v>
      </c>
      <c r="B5" s="144" t="s">
        <v>54</v>
      </c>
      <c r="C5" s="145"/>
      <c r="D5" s="145"/>
      <c r="E5" s="145"/>
      <c r="F5" s="145"/>
      <c r="G5" s="145"/>
      <c r="H5" s="145"/>
      <c r="I5" s="145"/>
    </row>
    <row r="6" spans="1:9">
      <c r="A6" s="39" t="s">
        <v>55</v>
      </c>
      <c r="B6" s="144" t="s">
        <v>56</v>
      </c>
      <c r="C6" s="145"/>
      <c r="D6" s="145"/>
      <c r="E6" s="145"/>
      <c r="F6" s="145"/>
      <c r="G6" s="145"/>
      <c r="H6" s="145"/>
      <c r="I6" s="145"/>
    </row>
    <row r="7" spans="1:9">
      <c r="A7" s="39" t="s">
        <v>57</v>
      </c>
      <c r="B7" s="144" t="s">
        <v>56</v>
      </c>
      <c r="C7" s="145"/>
      <c r="D7" s="145"/>
      <c r="E7" s="145"/>
      <c r="F7" s="145"/>
      <c r="G7" s="145"/>
      <c r="H7" s="145"/>
      <c r="I7" s="145"/>
    </row>
    <row r="8" spans="1:9">
      <c r="F8" s="105"/>
      <c r="G8" s="105"/>
      <c r="H8" s="105"/>
      <c r="I8" s="105"/>
    </row>
    <row r="10" spans="1:9" ht="13.5" thickBot="1">
      <c r="A10" s="240" t="s">
        <v>438</v>
      </c>
      <c r="B10" s="240"/>
      <c r="C10" s="240"/>
      <c r="D10" s="240"/>
      <c r="E10" s="240"/>
      <c r="F10" s="240"/>
      <c r="G10" s="240"/>
      <c r="H10" s="240"/>
      <c r="I10" s="240"/>
    </row>
    <row r="11" spans="1:9" ht="14.25" thickTop="1" thickBot="1">
      <c r="A11" s="241" t="s">
        <v>439</v>
      </c>
      <c r="B11" s="241"/>
      <c r="C11" s="241"/>
      <c r="D11" s="241"/>
      <c r="E11" s="241"/>
      <c r="F11" s="241"/>
      <c r="G11" s="241"/>
      <c r="H11" s="241"/>
      <c r="I11" s="241"/>
    </row>
    <row r="12" spans="1:9" ht="13.5" thickTop="1">
      <c r="A12" s="73"/>
      <c r="B12" s="73"/>
      <c r="C12" s="73"/>
      <c r="D12" s="73"/>
      <c r="E12" s="73"/>
      <c r="F12" s="73"/>
      <c r="G12" s="73"/>
      <c r="H12" s="73"/>
    </row>
    <row r="13" spans="1:9">
      <c r="B13" s="192" t="s">
        <v>649</v>
      </c>
      <c r="C13" s="192"/>
      <c r="D13" s="192"/>
      <c r="E13" s="192"/>
      <c r="F13" s="192"/>
      <c r="G13" s="192"/>
      <c r="H13" s="192"/>
    </row>
    <row r="15" spans="1:9">
      <c r="I15" s="74" t="s">
        <v>440</v>
      </c>
    </row>
    <row r="16" spans="1:9" ht="12.75" customHeight="1">
      <c r="A16" s="153" t="s">
        <v>441</v>
      </c>
      <c r="B16" s="194" t="s">
        <v>442</v>
      </c>
      <c r="C16" s="242" t="s">
        <v>62</v>
      </c>
      <c r="D16" s="194" t="s">
        <v>443</v>
      </c>
      <c r="E16" s="194" t="s">
        <v>444</v>
      </c>
      <c r="F16" s="194"/>
      <c r="G16" s="194"/>
      <c r="H16" s="194" t="s">
        <v>229</v>
      </c>
      <c r="I16" s="194"/>
    </row>
    <row r="17" spans="1:9" ht="12.75" customHeight="1">
      <c r="A17" s="200"/>
      <c r="B17" s="194"/>
      <c r="C17" s="242"/>
      <c r="D17" s="194"/>
      <c r="E17" s="194"/>
      <c r="F17" s="194"/>
      <c r="G17" s="194"/>
      <c r="H17" s="194"/>
      <c r="I17" s="194"/>
    </row>
    <row r="18" spans="1:9">
      <c r="A18" s="200"/>
      <c r="B18" s="194"/>
      <c r="C18" s="242"/>
      <c r="D18" s="194"/>
      <c r="E18" s="194"/>
      <c r="F18" s="194"/>
      <c r="G18" s="194"/>
      <c r="H18" s="194"/>
      <c r="I18" s="194"/>
    </row>
    <row r="19" spans="1:9" ht="25.5" customHeight="1">
      <c r="A19" s="200"/>
      <c r="B19" s="194"/>
      <c r="C19" s="242"/>
      <c r="D19" s="194"/>
      <c r="E19" s="194"/>
      <c r="F19" s="194"/>
      <c r="G19" s="194"/>
      <c r="H19" s="194" t="s">
        <v>445</v>
      </c>
      <c r="I19" s="194" t="s">
        <v>633</v>
      </c>
    </row>
    <row r="20" spans="1:9">
      <c r="A20" s="201"/>
      <c r="B20" s="194"/>
      <c r="C20" s="242"/>
      <c r="D20" s="194"/>
      <c r="E20" s="194"/>
      <c r="F20" s="194"/>
      <c r="G20" s="194"/>
      <c r="H20" s="194"/>
      <c r="I20" s="194"/>
    </row>
    <row r="21" spans="1:9">
      <c r="A21" s="103">
        <v>1</v>
      </c>
      <c r="B21" s="103">
        <v>2</v>
      </c>
      <c r="C21" s="103">
        <v>3</v>
      </c>
      <c r="D21" s="103">
        <v>4</v>
      </c>
      <c r="E21" s="150">
        <v>5</v>
      </c>
      <c r="F21" s="150"/>
      <c r="G21" s="150"/>
      <c r="H21" s="103">
        <v>6</v>
      </c>
      <c r="I21" s="103">
        <v>7</v>
      </c>
    </row>
    <row r="22" spans="1:9" ht="27" customHeight="1">
      <c r="A22" s="103"/>
      <c r="B22" s="75" t="s">
        <v>446</v>
      </c>
      <c r="C22" s="103"/>
      <c r="D22" s="103"/>
      <c r="E22" s="150"/>
      <c r="F22" s="150"/>
      <c r="G22" s="150"/>
      <c r="H22" s="103"/>
      <c r="I22" s="103"/>
    </row>
    <row r="23" spans="1:9" ht="15" customHeight="1">
      <c r="A23" s="103" t="s">
        <v>447</v>
      </c>
      <c r="B23" s="71" t="s">
        <v>448</v>
      </c>
      <c r="C23" s="103"/>
      <c r="D23" s="103"/>
      <c r="E23" s="103">
        <v>4</v>
      </c>
      <c r="F23" s="103">
        <v>0</v>
      </c>
      <c r="G23" s="103">
        <v>1</v>
      </c>
      <c r="H23" s="108">
        <v>22368669</v>
      </c>
      <c r="I23" s="108">
        <v>1071995</v>
      </c>
    </row>
    <row r="24" spans="1:9" ht="13.5" customHeight="1">
      <c r="A24" s="103"/>
      <c r="B24" s="104" t="s">
        <v>449</v>
      </c>
      <c r="C24" s="103"/>
      <c r="D24" s="103"/>
      <c r="E24" s="103"/>
      <c r="F24" s="103"/>
      <c r="G24" s="103"/>
      <c r="H24" s="108"/>
      <c r="I24" s="108"/>
    </row>
    <row r="25" spans="1:9" ht="26.25" customHeight="1">
      <c r="A25" s="103" t="s">
        <v>450</v>
      </c>
      <c r="B25" s="104" t="s">
        <v>451</v>
      </c>
      <c r="C25" s="103"/>
      <c r="D25" s="103" t="s">
        <v>452</v>
      </c>
      <c r="E25" s="103"/>
      <c r="F25" s="103"/>
      <c r="G25" s="103"/>
      <c r="H25" s="108">
        <v>0</v>
      </c>
      <c r="I25" s="108">
        <v>0</v>
      </c>
    </row>
    <row r="26" spans="1:9" ht="15.75" customHeight="1">
      <c r="A26" s="103" t="s">
        <v>453</v>
      </c>
      <c r="B26" s="104" t="s">
        <v>454</v>
      </c>
      <c r="C26" s="103"/>
      <c r="D26" s="103" t="s">
        <v>455</v>
      </c>
      <c r="E26" s="103"/>
      <c r="F26" s="103"/>
      <c r="G26" s="103"/>
      <c r="H26" s="108">
        <v>0</v>
      </c>
      <c r="I26" s="108">
        <v>0</v>
      </c>
    </row>
    <row r="27" spans="1:9" ht="27" customHeight="1">
      <c r="A27" s="103" t="s">
        <v>456</v>
      </c>
      <c r="B27" s="104" t="s">
        <v>457</v>
      </c>
      <c r="C27" s="103"/>
      <c r="D27" s="103" t="s">
        <v>452</v>
      </c>
      <c r="E27" s="103"/>
      <c r="F27" s="103"/>
      <c r="G27" s="103"/>
      <c r="H27" s="108">
        <v>11042444</v>
      </c>
      <c r="I27" s="108">
        <v>11951475</v>
      </c>
    </row>
    <row r="28" spans="1:9" ht="15.75" customHeight="1">
      <c r="A28" s="103" t="s">
        <v>458</v>
      </c>
      <c r="B28" s="104" t="s">
        <v>459</v>
      </c>
      <c r="C28" s="103"/>
      <c r="D28" s="103" t="s">
        <v>455</v>
      </c>
      <c r="E28" s="103"/>
      <c r="F28" s="103"/>
      <c r="G28" s="103"/>
      <c r="H28" s="108">
        <v>0</v>
      </c>
      <c r="I28" s="108">
        <v>-698</v>
      </c>
    </row>
    <row r="29" spans="1:9" ht="15.75" customHeight="1">
      <c r="A29" s="103" t="s">
        <v>460</v>
      </c>
      <c r="B29" s="104" t="s">
        <v>461</v>
      </c>
      <c r="C29" s="103"/>
      <c r="D29" s="103" t="s">
        <v>455</v>
      </c>
      <c r="E29" s="103"/>
      <c r="F29" s="103"/>
      <c r="G29" s="103"/>
      <c r="H29" s="108">
        <v>0</v>
      </c>
      <c r="I29" s="108">
        <v>0</v>
      </c>
    </row>
    <row r="30" spans="1:9" ht="13.5" customHeight="1">
      <c r="A30" s="103" t="s">
        <v>462</v>
      </c>
      <c r="B30" s="104" t="s">
        <v>463</v>
      </c>
      <c r="C30" s="103"/>
      <c r="D30" s="103" t="s">
        <v>455</v>
      </c>
      <c r="E30" s="103"/>
      <c r="F30" s="103"/>
      <c r="G30" s="103"/>
      <c r="H30" s="108">
        <v>0</v>
      </c>
      <c r="I30" s="108">
        <v>0</v>
      </c>
    </row>
    <row r="31" spans="1:9" ht="26.25" customHeight="1">
      <c r="A31" s="103" t="s">
        <v>464</v>
      </c>
      <c r="B31" s="104" t="s">
        <v>465</v>
      </c>
      <c r="C31" s="103"/>
      <c r="D31" s="103" t="s">
        <v>455</v>
      </c>
      <c r="E31" s="103"/>
      <c r="F31" s="103"/>
      <c r="G31" s="103"/>
      <c r="H31" s="108">
        <v>0</v>
      </c>
      <c r="I31" s="108">
        <v>0</v>
      </c>
    </row>
    <row r="32" spans="1:9" ht="15.75" customHeight="1">
      <c r="A32" s="72" t="s">
        <v>466</v>
      </c>
      <c r="B32" s="71" t="s">
        <v>467</v>
      </c>
      <c r="C32" s="103"/>
      <c r="D32" s="103"/>
      <c r="E32" s="103">
        <v>4</v>
      </c>
      <c r="F32" s="103">
        <v>0</v>
      </c>
      <c r="G32" s="103">
        <v>2</v>
      </c>
      <c r="H32" s="108">
        <v>11042444</v>
      </c>
      <c r="I32" s="108">
        <v>11950777</v>
      </c>
    </row>
    <row r="33" spans="1:9" ht="12.75" customHeight="1">
      <c r="A33" s="103" t="s">
        <v>468</v>
      </c>
      <c r="B33" s="104" t="s">
        <v>469</v>
      </c>
      <c r="C33" s="103"/>
      <c r="D33" s="103" t="s">
        <v>455</v>
      </c>
      <c r="E33" s="103"/>
      <c r="F33" s="103"/>
      <c r="G33" s="103"/>
      <c r="H33" s="108">
        <v>-9373101</v>
      </c>
      <c r="I33" s="108">
        <v>-4420540</v>
      </c>
    </row>
    <row r="34" spans="1:9" ht="13.5" customHeight="1">
      <c r="A34" s="103" t="s">
        <v>470</v>
      </c>
      <c r="B34" s="104" t="s">
        <v>471</v>
      </c>
      <c r="C34" s="103"/>
      <c r="D34" s="103" t="s">
        <v>455</v>
      </c>
      <c r="E34" s="103"/>
      <c r="F34" s="103"/>
      <c r="G34" s="103"/>
      <c r="H34" s="108">
        <v>1256492</v>
      </c>
      <c r="I34" s="108">
        <v>10883817</v>
      </c>
    </row>
    <row r="35" spans="1:9" ht="14.25" customHeight="1">
      <c r="A35" s="103" t="s">
        <v>472</v>
      </c>
      <c r="B35" s="104" t="s">
        <v>473</v>
      </c>
      <c r="C35" s="103"/>
      <c r="D35" s="103" t="s">
        <v>455</v>
      </c>
      <c r="E35" s="103"/>
      <c r="F35" s="103"/>
      <c r="G35" s="103"/>
      <c r="H35" s="108">
        <v>-766750</v>
      </c>
      <c r="I35" s="108">
        <v>127837</v>
      </c>
    </row>
    <row r="36" spans="1:9" ht="14.25" customHeight="1">
      <c r="A36" s="103" t="s">
        <v>474</v>
      </c>
      <c r="B36" s="104" t="s">
        <v>475</v>
      </c>
      <c r="C36" s="103"/>
      <c r="D36" s="103" t="s">
        <v>455</v>
      </c>
      <c r="E36" s="103"/>
      <c r="F36" s="103"/>
      <c r="G36" s="103"/>
      <c r="H36" s="108">
        <v>221132</v>
      </c>
      <c r="I36" s="108">
        <v>548166</v>
      </c>
    </row>
    <row r="37" spans="1:9" ht="14.25" customHeight="1">
      <c r="A37" s="103" t="s">
        <v>476</v>
      </c>
      <c r="B37" s="104" t="s">
        <v>477</v>
      </c>
      <c r="C37" s="103"/>
      <c r="D37" s="103" t="s">
        <v>455</v>
      </c>
      <c r="E37" s="103"/>
      <c r="F37" s="103"/>
      <c r="G37" s="103"/>
      <c r="H37" s="108">
        <v>3028279</v>
      </c>
      <c r="I37" s="108">
        <v>-3128699</v>
      </c>
    </row>
    <row r="38" spans="1:9" ht="13.5" customHeight="1">
      <c r="A38" s="103" t="s">
        <v>478</v>
      </c>
      <c r="B38" s="104" t="s">
        <v>479</v>
      </c>
      <c r="C38" s="103"/>
      <c r="D38" s="103" t="s">
        <v>455</v>
      </c>
      <c r="E38" s="103"/>
      <c r="F38" s="103"/>
      <c r="G38" s="103"/>
      <c r="H38" s="108">
        <v>-1985932</v>
      </c>
      <c r="I38" s="108">
        <v>162560</v>
      </c>
    </row>
    <row r="39" spans="1:9" ht="15" customHeight="1">
      <c r="A39" s="103" t="s">
        <v>480</v>
      </c>
      <c r="B39" s="104" t="s">
        <v>481</v>
      </c>
      <c r="C39" s="103"/>
      <c r="D39" s="103" t="s">
        <v>455</v>
      </c>
      <c r="E39" s="103"/>
      <c r="F39" s="103"/>
      <c r="G39" s="103"/>
      <c r="H39" s="108">
        <v>-1054961</v>
      </c>
      <c r="I39" s="108">
        <v>-2653393</v>
      </c>
    </row>
    <row r="40" spans="1:9" ht="15.75" customHeight="1">
      <c r="A40" s="72" t="s">
        <v>482</v>
      </c>
      <c r="B40" s="71" t="s">
        <v>483</v>
      </c>
      <c r="C40" s="103"/>
      <c r="D40" s="103"/>
      <c r="E40" s="103">
        <v>4</v>
      </c>
      <c r="F40" s="103">
        <v>0</v>
      </c>
      <c r="G40" s="103">
        <v>3</v>
      </c>
      <c r="H40" s="108">
        <v>-8674841</v>
      </c>
      <c r="I40" s="108">
        <v>1264074</v>
      </c>
    </row>
    <row r="41" spans="1:9" ht="15.75" customHeight="1">
      <c r="A41" s="72" t="s">
        <v>484</v>
      </c>
      <c r="B41" s="71" t="s">
        <v>485</v>
      </c>
      <c r="C41" s="103"/>
      <c r="D41" s="103"/>
      <c r="E41" s="103">
        <v>4</v>
      </c>
      <c r="F41" s="103">
        <v>0</v>
      </c>
      <c r="G41" s="103">
        <v>4</v>
      </c>
      <c r="H41" s="108">
        <v>24736272</v>
      </c>
      <c r="I41" s="108">
        <v>14286846</v>
      </c>
    </row>
    <row r="42" spans="1:9" ht="15" customHeight="1">
      <c r="A42" s="103"/>
      <c r="B42" s="104" t="s">
        <v>486</v>
      </c>
      <c r="C42" s="103"/>
      <c r="D42" s="103"/>
      <c r="E42" s="103"/>
      <c r="F42" s="103"/>
      <c r="G42" s="103"/>
      <c r="H42" s="108"/>
      <c r="I42" s="108"/>
    </row>
    <row r="43" spans="1:9" ht="15" customHeight="1">
      <c r="A43" s="72" t="s">
        <v>487</v>
      </c>
      <c r="B43" s="71" t="s">
        <v>488</v>
      </c>
      <c r="C43" s="103"/>
      <c r="D43" s="103"/>
      <c r="E43" s="103">
        <v>4</v>
      </c>
      <c r="F43" s="103">
        <v>0</v>
      </c>
      <c r="G43" s="103">
        <v>5</v>
      </c>
      <c r="H43" s="108">
        <v>0</v>
      </c>
      <c r="I43" s="108">
        <v>0</v>
      </c>
    </row>
    <row r="44" spans="1:9" ht="17.25" customHeight="1">
      <c r="A44" s="103" t="s">
        <v>489</v>
      </c>
      <c r="B44" s="104" t="s">
        <v>490</v>
      </c>
      <c r="C44" s="103"/>
      <c r="D44" s="103" t="s">
        <v>452</v>
      </c>
      <c r="E44" s="103">
        <v>4</v>
      </c>
      <c r="F44" s="103">
        <v>0</v>
      </c>
      <c r="G44" s="103">
        <v>6</v>
      </c>
      <c r="H44" s="108">
        <v>0</v>
      </c>
      <c r="I44" s="108">
        <v>0</v>
      </c>
    </row>
    <row r="45" spans="1:9" ht="15.75" customHeight="1">
      <c r="A45" s="103" t="s">
        <v>491</v>
      </c>
      <c r="B45" s="104" t="s">
        <v>492</v>
      </c>
      <c r="C45" s="103"/>
      <c r="D45" s="103" t="s">
        <v>452</v>
      </c>
      <c r="E45" s="103">
        <v>4</v>
      </c>
      <c r="F45" s="103">
        <v>0</v>
      </c>
      <c r="G45" s="103">
        <v>7</v>
      </c>
      <c r="H45" s="108">
        <v>0</v>
      </c>
      <c r="I45" s="108">
        <v>0</v>
      </c>
    </row>
    <row r="46" spans="1:9" ht="15" customHeight="1">
      <c r="A46" s="103" t="s">
        <v>493</v>
      </c>
      <c r="B46" s="104" t="s">
        <v>494</v>
      </c>
      <c r="C46" s="103"/>
      <c r="D46" s="103" t="s">
        <v>452</v>
      </c>
      <c r="E46" s="103">
        <v>4</v>
      </c>
      <c r="F46" s="103">
        <v>0</v>
      </c>
      <c r="G46" s="103">
        <v>8</v>
      </c>
      <c r="H46" s="108">
        <v>0</v>
      </c>
      <c r="I46" s="108">
        <v>0</v>
      </c>
    </row>
    <row r="47" spans="1:9" ht="12.75" customHeight="1">
      <c r="A47" s="103" t="s">
        <v>495</v>
      </c>
      <c r="B47" s="104" t="s">
        <v>496</v>
      </c>
      <c r="C47" s="103"/>
      <c r="D47" s="103" t="s">
        <v>452</v>
      </c>
      <c r="E47" s="103">
        <v>4</v>
      </c>
      <c r="F47" s="103">
        <v>0</v>
      </c>
      <c r="G47" s="103">
        <v>9</v>
      </c>
      <c r="H47" s="108">
        <v>0</v>
      </c>
      <c r="I47" s="108">
        <v>0</v>
      </c>
    </row>
    <row r="48" spans="1:9" ht="12.75" customHeight="1">
      <c r="A48" s="103" t="s">
        <v>497</v>
      </c>
      <c r="B48" s="104" t="s">
        <v>498</v>
      </c>
      <c r="C48" s="103"/>
      <c r="D48" s="103" t="s">
        <v>452</v>
      </c>
      <c r="E48" s="103">
        <v>4</v>
      </c>
      <c r="F48" s="103">
        <v>1</v>
      </c>
      <c r="G48" s="103">
        <v>0</v>
      </c>
      <c r="H48" s="108">
        <v>0</v>
      </c>
      <c r="I48" s="108">
        <v>0</v>
      </c>
    </row>
    <row r="49" spans="1:9" ht="13.5" customHeight="1">
      <c r="A49" s="103" t="s">
        <v>499</v>
      </c>
      <c r="B49" s="104" t="s">
        <v>500</v>
      </c>
      <c r="C49" s="103"/>
      <c r="D49" s="103" t="s">
        <v>452</v>
      </c>
      <c r="E49" s="103">
        <v>4</v>
      </c>
      <c r="F49" s="103">
        <v>1</v>
      </c>
      <c r="G49" s="103">
        <v>1</v>
      </c>
      <c r="H49" s="108">
        <v>0</v>
      </c>
      <c r="I49" s="108">
        <v>0</v>
      </c>
    </row>
    <row r="50" spans="1:9" ht="15.75" customHeight="1">
      <c r="A50" s="72" t="s">
        <v>501</v>
      </c>
      <c r="B50" s="71" t="s">
        <v>502</v>
      </c>
      <c r="C50" s="103"/>
      <c r="D50" s="103"/>
      <c r="E50" s="103">
        <v>4</v>
      </c>
      <c r="F50" s="103">
        <v>1</v>
      </c>
      <c r="G50" s="103">
        <v>2</v>
      </c>
      <c r="H50" s="108">
        <v>8593724</v>
      </c>
      <c r="I50" s="108">
        <v>17678361</v>
      </c>
    </row>
    <row r="51" spans="1:9" ht="15" customHeight="1">
      <c r="A51" s="103" t="s">
        <v>503</v>
      </c>
      <c r="B51" s="104" t="s">
        <v>504</v>
      </c>
      <c r="C51" s="103"/>
      <c r="D51" s="103" t="s">
        <v>505</v>
      </c>
      <c r="E51" s="103">
        <v>4</v>
      </c>
      <c r="F51" s="103">
        <v>1</v>
      </c>
      <c r="G51" s="103">
        <v>3</v>
      </c>
      <c r="H51" s="108">
        <v>0</v>
      </c>
      <c r="I51" s="108">
        <v>0</v>
      </c>
    </row>
    <row r="52" spans="1:9" ht="13.5" customHeight="1">
      <c r="A52" s="103" t="s">
        <v>506</v>
      </c>
      <c r="B52" s="104" t="s">
        <v>507</v>
      </c>
      <c r="C52" s="103"/>
      <c r="D52" s="103" t="s">
        <v>505</v>
      </c>
      <c r="E52" s="103">
        <v>4</v>
      </c>
      <c r="F52" s="103">
        <v>1</v>
      </c>
      <c r="G52" s="103">
        <v>4</v>
      </c>
      <c r="H52" s="108">
        <v>0</v>
      </c>
      <c r="I52" s="108">
        <v>0</v>
      </c>
    </row>
    <row r="53" spans="1:9" ht="14.25" customHeight="1">
      <c r="A53" s="103" t="s">
        <v>508</v>
      </c>
      <c r="B53" s="104" t="s">
        <v>509</v>
      </c>
      <c r="C53" s="103"/>
      <c r="D53" s="103" t="s">
        <v>505</v>
      </c>
      <c r="E53" s="103">
        <v>4</v>
      </c>
      <c r="F53" s="103">
        <v>1</v>
      </c>
      <c r="G53" s="103">
        <v>5</v>
      </c>
      <c r="H53" s="108">
        <v>8593724</v>
      </c>
      <c r="I53" s="108">
        <v>17678361</v>
      </c>
    </row>
    <row r="54" spans="1:9" ht="16.5" customHeight="1">
      <c r="A54" s="103" t="s">
        <v>510</v>
      </c>
      <c r="B54" s="104" t="s">
        <v>511</v>
      </c>
      <c r="C54" s="103"/>
      <c r="D54" s="103" t="s">
        <v>505</v>
      </c>
      <c r="E54" s="103">
        <v>4</v>
      </c>
      <c r="F54" s="103">
        <v>1</v>
      </c>
      <c r="G54" s="103">
        <v>6</v>
      </c>
      <c r="H54" s="108">
        <v>0</v>
      </c>
      <c r="I54" s="108">
        <v>0</v>
      </c>
    </row>
    <row r="55" spans="1:9" ht="15.75" customHeight="1">
      <c r="A55" s="72">
        <v>31</v>
      </c>
      <c r="B55" s="71" t="s">
        <v>512</v>
      </c>
      <c r="C55" s="103"/>
      <c r="D55" s="103"/>
      <c r="E55" s="103">
        <v>4</v>
      </c>
      <c r="F55" s="103">
        <v>1</v>
      </c>
      <c r="G55" s="103">
        <v>7</v>
      </c>
      <c r="H55" s="108">
        <v>0</v>
      </c>
      <c r="I55" s="108">
        <v>0</v>
      </c>
    </row>
    <row r="56" spans="1:9" ht="14.25" customHeight="1">
      <c r="A56" s="72" t="s">
        <v>513</v>
      </c>
      <c r="B56" s="71" t="s">
        <v>514</v>
      </c>
      <c r="C56" s="103"/>
      <c r="D56" s="103"/>
      <c r="E56" s="103">
        <v>4</v>
      </c>
      <c r="F56" s="103">
        <v>1</v>
      </c>
      <c r="G56" s="103">
        <v>8</v>
      </c>
      <c r="H56" s="108">
        <v>8593724</v>
      </c>
      <c r="I56" s="108">
        <v>17678361</v>
      </c>
    </row>
    <row r="57" spans="1:9" ht="27" customHeight="1">
      <c r="A57" s="103"/>
      <c r="B57" s="104" t="s">
        <v>515</v>
      </c>
      <c r="C57" s="103"/>
      <c r="D57" s="103"/>
      <c r="E57" s="103"/>
      <c r="F57" s="103"/>
      <c r="G57" s="103"/>
      <c r="H57" s="108"/>
      <c r="I57" s="108"/>
    </row>
    <row r="58" spans="1:9" ht="14.25" customHeight="1">
      <c r="A58" s="72" t="s">
        <v>516</v>
      </c>
      <c r="B58" s="71" t="s">
        <v>517</v>
      </c>
      <c r="C58" s="103"/>
      <c r="D58" s="103"/>
      <c r="E58" s="103">
        <v>4</v>
      </c>
      <c r="F58" s="103">
        <v>1</v>
      </c>
      <c r="G58" s="103">
        <v>9</v>
      </c>
      <c r="H58" s="108">
        <v>90121947</v>
      </c>
      <c r="I58" s="108">
        <v>95500000</v>
      </c>
    </row>
    <row r="59" spans="1:9" ht="13.5" customHeight="1">
      <c r="A59" s="103" t="s">
        <v>518</v>
      </c>
      <c r="B59" s="104" t="s">
        <v>519</v>
      </c>
      <c r="C59" s="103"/>
      <c r="D59" s="103" t="s">
        <v>452</v>
      </c>
      <c r="E59" s="103">
        <v>4</v>
      </c>
      <c r="F59" s="103">
        <v>2</v>
      </c>
      <c r="G59" s="103">
        <v>0</v>
      </c>
      <c r="H59" s="108">
        <v>0</v>
      </c>
      <c r="I59" s="108">
        <v>0</v>
      </c>
    </row>
    <row r="60" spans="1:9" ht="12.75" customHeight="1">
      <c r="A60" s="103" t="s">
        <v>520</v>
      </c>
      <c r="B60" s="104" t="s">
        <v>521</v>
      </c>
      <c r="C60" s="103"/>
      <c r="D60" s="103" t="s">
        <v>452</v>
      </c>
      <c r="E60" s="103">
        <v>4</v>
      </c>
      <c r="F60" s="103">
        <v>2</v>
      </c>
      <c r="G60" s="103">
        <v>1</v>
      </c>
      <c r="H60" s="108">
        <v>5714288</v>
      </c>
      <c r="I60" s="108">
        <v>10000000</v>
      </c>
    </row>
    <row r="61" spans="1:9" ht="12.75" customHeight="1">
      <c r="A61" s="103" t="s">
        <v>522</v>
      </c>
      <c r="B61" s="104" t="s">
        <v>523</v>
      </c>
      <c r="C61" s="103"/>
      <c r="D61" s="103" t="s">
        <v>452</v>
      </c>
      <c r="E61" s="103">
        <v>4</v>
      </c>
      <c r="F61" s="103">
        <v>2</v>
      </c>
      <c r="G61" s="103">
        <v>2</v>
      </c>
      <c r="H61" s="108">
        <v>84407659</v>
      </c>
      <c r="I61" s="108">
        <v>85500000</v>
      </c>
    </row>
    <row r="62" spans="1:9" ht="27.75" customHeight="1">
      <c r="A62" s="103" t="s">
        <v>524</v>
      </c>
      <c r="B62" s="104" t="s">
        <v>525</v>
      </c>
      <c r="C62" s="103"/>
      <c r="D62" s="103" t="s">
        <v>452</v>
      </c>
      <c r="E62" s="103">
        <v>4</v>
      </c>
      <c r="F62" s="103">
        <v>2</v>
      </c>
      <c r="G62" s="103">
        <v>3</v>
      </c>
      <c r="H62" s="108">
        <v>0</v>
      </c>
      <c r="I62" s="108">
        <v>0</v>
      </c>
    </row>
    <row r="63" spans="1:9" ht="14.25" customHeight="1">
      <c r="A63" s="72" t="s">
        <v>526</v>
      </c>
      <c r="B63" s="71" t="s">
        <v>527</v>
      </c>
      <c r="C63" s="103"/>
      <c r="D63" s="103"/>
      <c r="E63" s="103">
        <v>4</v>
      </c>
      <c r="F63" s="103">
        <v>2</v>
      </c>
      <c r="G63" s="103">
        <v>4</v>
      </c>
      <c r="H63" s="108">
        <v>115341187</v>
      </c>
      <c r="I63" s="108">
        <v>98116278</v>
      </c>
    </row>
    <row r="64" spans="1:9" ht="12.75" customHeight="1">
      <c r="A64" s="103" t="s">
        <v>528</v>
      </c>
      <c r="B64" s="104" t="s">
        <v>529</v>
      </c>
      <c r="C64" s="103"/>
      <c r="D64" s="103" t="s">
        <v>505</v>
      </c>
      <c r="E64" s="103">
        <v>4</v>
      </c>
      <c r="F64" s="103">
        <v>2</v>
      </c>
      <c r="G64" s="103">
        <v>5</v>
      </c>
      <c r="H64" s="108">
        <v>0</v>
      </c>
      <c r="I64" s="108">
        <v>0</v>
      </c>
    </row>
    <row r="65" spans="1:9" ht="15.75" customHeight="1">
      <c r="A65" s="103" t="s">
        <v>530</v>
      </c>
      <c r="B65" s="104" t="s">
        <v>531</v>
      </c>
      <c r="C65" s="103"/>
      <c r="D65" s="103" t="s">
        <v>505</v>
      </c>
      <c r="E65" s="103">
        <v>4</v>
      </c>
      <c r="F65" s="103">
        <v>2</v>
      </c>
      <c r="G65" s="103">
        <v>6</v>
      </c>
      <c r="H65" s="108">
        <v>11535705</v>
      </c>
      <c r="I65" s="108">
        <v>6776399</v>
      </c>
    </row>
    <row r="66" spans="1:9" ht="14.25" customHeight="1">
      <c r="A66" s="103" t="s">
        <v>532</v>
      </c>
      <c r="B66" s="104" t="s">
        <v>533</v>
      </c>
      <c r="C66" s="103"/>
      <c r="D66" s="103" t="s">
        <v>505</v>
      </c>
      <c r="E66" s="103">
        <v>4</v>
      </c>
      <c r="F66" s="103">
        <v>2</v>
      </c>
      <c r="G66" s="103">
        <v>7</v>
      </c>
      <c r="H66" s="108">
        <v>99727108</v>
      </c>
      <c r="I66" s="108">
        <v>86511565</v>
      </c>
    </row>
    <row r="67" spans="1:9" ht="12" customHeight="1">
      <c r="A67" s="103" t="s">
        <v>534</v>
      </c>
      <c r="B67" s="104" t="s">
        <v>535</v>
      </c>
      <c r="C67" s="103"/>
      <c r="D67" s="103" t="s">
        <v>505</v>
      </c>
      <c r="E67" s="103">
        <v>4</v>
      </c>
      <c r="F67" s="103">
        <v>2</v>
      </c>
      <c r="G67" s="103">
        <v>8</v>
      </c>
      <c r="H67" s="108">
        <v>1058615</v>
      </c>
      <c r="I67" s="108">
        <v>92945</v>
      </c>
    </row>
    <row r="68" spans="1:9" ht="13.5" customHeight="1">
      <c r="A68" s="103" t="s">
        <v>536</v>
      </c>
      <c r="B68" s="104" t="s">
        <v>537</v>
      </c>
      <c r="C68" s="103"/>
      <c r="D68" s="103" t="s">
        <v>505</v>
      </c>
      <c r="E68" s="103">
        <v>4</v>
      </c>
      <c r="F68" s="103">
        <v>2</v>
      </c>
      <c r="G68" s="103">
        <v>9</v>
      </c>
      <c r="H68" s="108">
        <v>3018772</v>
      </c>
      <c r="I68" s="108">
        <v>4479330</v>
      </c>
    </row>
    <row r="69" spans="1:9" ht="27" customHeight="1">
      <c r="A69" s="103" t="s">
        <v>538</v>
      </c>
      <c r="B69" s="104" t="s">
        <v>539</v>
      </c>
      <c r="C69" s="103"/>
      <c r="D69" s="103" t="s">
        <v>505</v>
      </c>
      <c r="E69" s="103">
        <v>4</v>
      </c>
      <c r="F69" s="103">
        <v>3</v>
      </c>
      <c r="G69" s="103">
        <v>0</v>
      </c>
      <c r="H69" s="108">
        <v>987</v>
      </c>
      <c r="I69" s="108">
        <v>256039</v>
      </c>
    </row>
    <row r="70" spans="1:9" ht="14.25" customHeight="1">
      <c r="A70" s="72" t="s">
        <v>540</v>
      </c>
      <c r="B70" s="71" t="s">
        <v>541</v>
      </c>
      <c r="C70" s="103"/>
      <c r="D70" s="103"/>
      <c r="E70" s="103">
        <v>4</v>
      </c>
      <c r="F70" s="103">
        <v>3</v>
      </c>
      <c r="G70" s="103">
        <v>1</v>
      </c>
      <c r="H70" s="108">
        <v>0</v>
      </c>
      <c r="I70" s="108">
        <v>0</v>
      </c>
    </row>
    <row r="71" spans="1:9" ht="14.25" customHeight="1">
      <c r="A71" s="72" t="s">
        <v>542</v>
      </c>
      <c r="B71" s="71" t="s">
        <v>543</v>
      </c>
      <c r="C71" s="103"/>
      <c r="D71" s="103"/>
      <c r="E71" s="103">
        <v>4</v>
      </c>
      <c r="F71" s="103">
        <v>3</v>
      </c>
      <c r="G71" s="103">
        <v>2</v>
      </c>
      <c r="H71" s="108">
        <v>25219240</v>
      </c>
      <c r="I71" s="108">
        <v>2616278</v>
      </c>
    </row>
    <row r="72" spans="1:9" ht="13.5" customHeight="1">
      <c r="A72" s="72" t="s">
        <v>544</v>
      </c>
      <c r="B72" s="104" t="s">
        <v>545</v>
      </c>
      <c r="C72" s="103"/>
      <c r="D72" s="103"/>
      <c r="E72" s="103">
        <v>4</v>
      </c>
      <c r="F72" s="103">
        <v>3</v>
      </c>
      <c r="G72" s="103">
        <v>3</v>
      </c>
      <c r="H72" s="108">
        <v>24736272</v>
      </c>
      <c r="I72" s="108">
        <v>14286846</v>
      </c>
    </row>
    <row r="73" spans="1:9" ht="14.25" customHeight="1">
      <c r="A73" s="72" t="s">
        <v>546</v>
      </c>
      <c r="B73" s="104" t="s">
        <v>547</v>
      </c>
      <c r="C73" s="103"/>
      <c r="D73" s="103"/>
      <c r="E73" s="103">
        <v>4</v>
      </c>
      <c r="F73" s="103">
        <v>3</v>
      </c>
      <c r="G73" s="103">
        <v>4</v>
      </c>
      <c r="H73" s="108">
        <v>33812964</v>
      </c>
      <c r="I73" s="108">
        <v>20294639</v>
      </c>
    </row>
    <row r="74" spans="1:9" ht="12.75" customHeight="1">
      <c r="A74" s="72" t="s">
        <v>548</v>
      </c>
      <c r="B74" s="104" t="s">
        <v>549</v>
      </c>
      <c r="C74" s="103"/>
      <c r="D74" s="103"/>
      <c r="E74" s="103">
        <v>4</v>
      </c>
      <c r="F74" s="103">
        <v>3</v>
      </c>
      <c r="G74" s="103">
        <v>5</v>
      </c>
      <c r="H74" s="108">
        <v>0</v>
      </c>
      <c r="I74" s="108">
        <v>0</v>
      </c>
    </row>
    <row r="75" spans="1:9" ht="13.5" customHeight="1">
      <c r="A75" s="72" t="s">
        <v>550</v>
      </c>
      <c r="B75" s="104" t="s">
        <v>551</v>
      </c>
      <c r="C75" s="103"/>
      <c r="D75" s="103"/>
      <c r="E75" s="103">
        <v>4</v>
      </c>
      <c r="F75" s="103">
        <v>3</v>
      </c>
      <c r="G75" s="103">
        <v>6</v>
      </c>
      <c r="H75" s="108">
        <v>9076692</v>
      </c>
      <c r="I75" s="108">
        <v>6007793</v>
      </c>
    </row>
    <row r="76" spans="1:9" ht="13.5" customHeight="1">
      <c r="A76" s="72" t="s">
        <v>552</v>
      </c>
      <c r="B76" s="104" t="s">
        <v>553</v>
      </c>
      <c r="C76" s="103"/>
      <c r="D76" s="103"/>
      <c r="E76" s="103">
        <v>4</v>
      </c>
      <c r="F76" s="103">
        <v>3</v>
      </c>
      <c r="G76" s="103">
        <v>7</v>
      </c>
      <c r="H76" s="108">
        <v>24301694</v>
      </c>
      <c r="I76" s="108">
        <v>16037764</v>
      </c>
    </row>
    <row r="77" spans="1:9" ht="14.25" customHeight="1">
      <c r="A77" s="72" t="s">
        <v>554</v>
      </c>
      <c r="B77" s="104" t="s">
        <v>555</v>
      </c>
      <c r="C77" s="103"/>
      <c r="D77" s="103" t="s">
        <v>452</v>
      </c>
      <c r="E77" s="103">
        <v>4</v>
      </c>
      <c r="F77" s="103">
        <v>3</v>
      </c>
      <c r="G77" s="103">
        <v>8</v>
      </c>
      <c r="H77" s="108">
        <v>0</v>
      </c>
      <c r="I77" s="108">
        <v>0</v>
      </c>
    </row>
    <row r="78" spans="1:9" ht="15" customHeight="1">
      <c r="A78" s="72" t="s">
        <v>556</v>
      </c>
      <c r="B78" s="104" t="s">
        <v>557</v>
      </c>
      <c r="C78" s="103"/>
      <c r="D78" s="103" t="s">
        <v>505</v>
      </c>
      <c r="E78" s="103">
        <v>4</v>
      </c>
      <c r="F78" s="103">
        <v>3</v>
      </c>
      <c r="G78" s="103">
        <v>9</v>
      </c>
      <c r="H78" s="108">
        <v>0</v>
      </c>
      <c r="I78" s="108">
        <v>0</v>
      </c>
    </row>
    <row r="79" spans="1:9" ht="26.25" customHeight="1">
      <c r="A79" s="72" t="s">
        <v>558</v>
      </c>
      <c r="B79" s="104" t="s">
        <v>559</v>
      </c>
      <c r="C79" s="103"/>
      <c r="D79" s="103"/>
      <c r="E79" s="103">
        <v>4</v>
      </c>
      <c r="F79" s="103">
        <v>4</v>
      </c>
      <c r="G79" s="103">
        <v>0</v>
      </c>
      <c r="H79" s="108">
        <v>15225002</v>
      </c>
      <c r="I79" s="108">
        <v>10029972</v>
      </c>
    </row>
    <row r="81" spans="1:9" ht="13.5">
      <c r="A81" s="107"/>
      <c r="B81" s="192" t="s">
        <v>222</v>
      </c>
      <c r="C81" s="192"/>
      <c r="I81" s="36" t="s">
        <v>634</v>
      </c>
    </row>
    <row r="82" spans="1:9" ht="13.5">
      <c r="A82" s="107"/>
      <c r="B82" s="192" t="s">
        <v>652</v>
      </c>
      <c r="C82" s="192"/>
      <c r="E82" s="105"/>
      <c r="F82" s="105"/>
      <c r="H82" s="36" t="s">
        <v>224</v>
      </c>
      <c r="I82" s="106" t="s">
        <v>48</v>
      </c>
    </row>
  </sheetData>
  <mergeCells count="20"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.43307086614173229" right="0.27559055118110237" top="0.27559055118110237" bottom="0.23622047244094491" header="0.23622047244094491" footer="0.23622047244094491"/>
  <pageSetup paperSize="9" scale="64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3794-064C-4329-A2DD-36D1F020B2A3}">
  <dimension ref="A1:L56"/>
  <sheetViews>
    <sheetView topLeftCell="A33" zoomScaleNormal="100" workbookViewId="0">
      <selection activeCell="Z46" sqref="Z46"/>
    </sheetView>
  </sheetViews>
  <sheetFormatPr defaultRowHeight="12.75"/>
  <cols>
    <col min="1" max="1" width="55" style="116" customWidth="1"/>
    <col min="2" max="2" width="2.7109375" style="116" customWidth="1"/>
    <col min="3" max="3" width="2.28515625" style="116" customWidth="1"/>
    <col min="4" max="4" width="2.7109375" style="116" customWidth="1"/>
    <col min="5" max="5" width="11.28515625" style="116" bestFit="1" customWidth="1"/>
    <col min="6" max="6" width="7.140625" style="116" customWidth="1"/>
    <col min="7" max="7" width="9.140625" style="116"/>
    <col min="8" max="8" width="11.28515625" style="116" customWidth="1"/>
    <col min="9" max="9" width="12.28515625" style="116" bestFit="1" customWidth="1"/>
    <col min="10" max="10" width="12.7109375" style="116" customWidth="1"/>
    <col min="11" max="11" width="5.85546875" style="116" customWidth="1"/>
    <col min="12" max="12" width="18.140625" style="116" bestFit="1" customWidth="1"/>
    <col min="13" max="218" width="9.140625" style="116"/>
    <col min="219" max="219" width="55" style="116" customWidth="1"/>
    <col min="220" max="220" width="2.7109375" style="116" customWidth="1"/>
    <col min="221" max="221" width="2.28515625" style="116" customWidth="1"/>
    <col min="222" max="222" width="2.7109375" style="116" customWidth="1"/>
    <col min="223" max="223" width="10.28515625" style="116" bestFit="1" customWidth="1"/>
    <col min="224" max="224" width="7.140625" style="116" customWidth="1"/>
    <col min="225" max="225" width="9.140625" style="116"/>
    <col min="226" max="226" width="10.28515625" style="116" bestFit="1" customWidth="1"/>
    <col min="227" max="227" width="11.28515625" style="116" bestFit="1" customWidth="1"/>
    <col min="228" max="228" width="11.42578125" style="116" bestFit="1" customWidth="1"/>
    <col min="229" max="229" width="5.85546875" style="116" customWidth="1"/>
    <col min="230" max="230" width="18.140625" style="116" bestFit="1" customWidth="1"/>
    <col min="231" max="474" width="9.140625" style="116"/>
    <col min="475" max="475" width="55" style="116" customWidth="1"/>
    <col min="476" max="476" width="2.7109375" style="116" customWidth="1"/>
    <col min="477" max="477" width="2.28515625" style="116" customWidth="1"/>
    <col min="478" max="478" width="2.7109375" style="116" customWidth="1"/>
    <col min="479" max="479" width="10.28515625" style="116" bestFit="1" customWidth="1"/>
    <col min="480" max="480" width="7.140625" style="116" customWidth="1"/>
    <col min="481" max="481" width="9.140625" style="116"/>
    <col min="482" max="482" width="10.28515625" style="116" bestFit="1" customWidth="1"/>
    <col min="483" max="483" width="11.28515625" style="116" bestFit="1" customWidth="1"/>
    <col min="484" max="484" width="11.42578125" style="116" bestFit="1" customWidth="1"/>
    <col min="485" max="485" width="5.85546875" style="116" customWidth="1"/>
    <col min="486" max="486" width="18.140625" style="116" bestFit="1" customWidth="1"/>
    <col min="487" max="730" width="9.140625" style="116"/>
    <col min="731" max="731" width="55" style="116" customWidth="1"/>
    <col min="732" max="732" width="2.7109375" style="116" customWidth="1"/>
    <col min="733" max="733" width="2.28515625" style="116" customWidth="1"/>
    <col min="734" max="734" width="2.7109375" style="116" customWidth="1"/>
    <col min="735" max="735" width="10.28515625" style="116" bestFit="1" customWidth="1"/>
    <col min="736" max="736" width="7.140625" style="116" customWidth="1"/>
    <col min="737" max="737" width="9.140625" style="116"/>
    <col min="738" max="738" width="10.28515625" style="116" bestFit="1" customWidth="1"/>
    <col min="739" max="739" width="11.28515625" style="116" bestFit="1" customWidth="1"/>
    <col min="740" max="740" width="11.42578125" style="116" bestFit="1" customWidth="1"/>
    <col min="741" max="741" width="5.85546875" style="116" customWidth="1"/>
    <col min="742" max="742" width="18.140625" style="116" bestFit="1" customWidth="1"/>
    <col min="743" max="986" width="9.140625" style="116"/>
    <col min="987" max="987" width="55" style="116" customWidth="1"/>
    <col min="988" max="988" width="2.7109375" style="116" customWidth="1"/>
    <col min="989" max="989" width="2.28515625" style="116" customWidth="1"/>
    <col min="990" max="990" width="2.7109375" style="116" customWidth="1"/>
    <col min="991" max="991" width="10.28515625" style="116" bestFit="1" customWidth="1"/>
    <col min="992" max="992" width="7.140625" style="116" customWidth="1"/>
    <col min="993" max="993" width="9.140625" style="116"/>
    <col min="994" max="994" width="10.28515625" style="116" bestFit="1" customWidth="1"/>
    <col min="995" max="995" width="11.28515625" style="116" bestFit="1" customWidth="1"/>
    <col min="996" max="996" width="11.42578125" style="116" bestFit="1" customWidth="1"/>
    <col min="997" max="997" width="5.85546875" style="116" customWidth="1"/>
    <col min="998" max="998" width="18.140625" style="116" bestFit="1" customWidth="1"/>
    <col min="999" max="1242" width="9.140625" style="116"/>
    <col min="1243" max="1243" width="55" style="116" customWidth="1"/>
    <col min="1244" max="1244" width="2.7109375" style="116" customWidth="1"/>
    <col min="1245" max="1245" width="2.28515625" style="116" customWidth="1"/>
    <col min="1246" max="1246" width="2.7109375" style="116" customWidth="1"/>
    <col min="1247" max="1247" width="10.28515625" style="116" bestFit="1" customWidth="1"/>
    <col min="1248" max="1248" width="7.140625" style="116" customWidth="1"/>
    <col min="1249" max="1249" width="9.140625" style="116"/>
    <col min="1250" max="1250" width="10.28515625" style="116" bestFit="1" customWidth="1"/>
    <col min="1251" max="1251" width="11.28515625" style="116" bestFit="1" customWidth="1"/>
    <col min="1252" max="1252" width="11.42578125" style="116" bestFit="1" customWidth="1"/>
    <col min="1253" max="1253" width="5.85546875" style="116" customWidth="1"/>
    <col min="1254" max="1254" width="18.140625" style="116" bestFit="1" customWidth="1"/>
    <col min="1255" max="1498" width="9.140625" style="116"/>
    <col min="1499" max="1499" width="55" style="116" customWidth="1"/>
    <col min="1500" max="1500" width="2.7109375" style="116" customWidth="1"/>
    <col min="1501" max="1501" width="2.28515625" style="116" customWidth="1"/>
    <col min="1502" max="1502" width="2.7109375" style="116" customWidth="1"/>
    <col min="1503" max="1503" width="10.28515625" style="116" bestFit="1" customWidth="1"/>
    <col min="1504" max="1504" width="7.140625" style="116" customWidth="1"/>
    <col min="1505" max="1505" width="9.140625" style="116"/>
    <col min="1506" max="1506" width="10.28515625" style="116" bestFit="1" customWidth="1"/>
    <col min="1507" max="1507" width="11.28515625" style="116" bestFit="1" customWidth="1"/>
    <col min="1508" max="1508" width="11.42578125" style="116" bestFit="1" customWidth="1"/>
    <col min="1509" max="1509" width="5.85546875" style="116" customWidth="1"/>
    <col min="1510" max="1510" width="18.140625" style="116" bestFit="1" customWidth="1"/>
    <col min="1511" max="1754" width="9.140625" style="116"/>
    <col min="1755" max="1755" width="55" style="116" customWidth="1"/>
    <col min="1756" max="1756" width="2.7109375" style="116" customWidth="1"/>
    <col min="1757" max="1757" width="2.28515625" style="116" customWidth="1"/>
    <col min="1758" max="1758" width="2.7109375" style="116" customWidth="1"/>
    <col min="1759" max="1759" width="10.28515625" style="116" bestFit="1" customWidth="1"/>
    <col min="1760" max="1760" width="7.140625" style="116" customWidth="1"/>
    <col min="1761" max="1761" width="9.140625" style="116"/>
    <col min="1762" max="1762" width="10.28515625" style="116" bestFit="1" customWidth="1"/>
    <col min="1763" max="1763" width="11.28515625" style="116" bestFit="1" customWidth="1"/>
    <col min="1764" max="1764" width="11.42578125" style="116" bestFit="1" customWidth="1"/>
    <col min="1765" max="1765" width="5.85546875" style="116" customWidth="1"/>
    <col min="1766" max="1766" width="18.140625" style="116" bestFit="1" customWidth="1"/>
    <col min="1767" max="2010" width="9.140625" style="116"/>
    <col min="2011" max="2011" width="55" style="116" customWidth="1"/>
    <col min="2012" max="2012" width="2.7109375" style="116" customWidth="1"/>
    <col min="2013" max="2013" width="2.28515625" style="116" customWidth="1"/>
    <col min="2014" max="2014" width="2.7109375" style="116" customWidth="1"/>
    <col min="2015" max="2015" width="10.28515625" style="116" bestFit="1" customWidth="1"/>
    <col min="2016" max="2016" width="7.140625" style="116" customWidth="1"/>
    <col min="2017" max="2017" width="9.140625" style="116"/>
    <col min="2018" max="2018" width="10.28515625" style="116" bestFit="1" customWidth="1"/>
    <col min="2019" max="2019" width="11.28515625" style="116" bestFit="1" customWidth="1"/>
    <col min="2020" max="2020" width="11.42578125" style="116" bestFit="1" customWidth="1"/>
    <col min="2021" max="2021" width="5.85546875" style="116" customWidth="1"/>
    <col min="2022" max="2022" width="18.140625" style="116" bestFit="1" customWidth="1"/>
    <col min="2023" max="2266" width="9.140625" style="116"/>
    <col min="2267" max="2267" width="55" style="116" customWidth="1"/>
    <col min="2268" max="2268" width="2.7109375" style="116" customWidth="1"/>
    <col min="2269" max="2269" width="2.28515625" style="116" customWidth="1"/>
    <col min="2270" max="2270" width="2.7109375" style="116" customWidth="1"/>
    <col min="2271" max="2271" width="10.28515625" style="116" bestFit="1" customWidth="1"/>
    <col min="2272" max="2272" width="7.140625" style="116" customWidth="1"/>
    <col min="2273" max="2273" width="9.140625" style="116"/>
    <col min="2274" max="2274" width="10.28515625" style="116" bestFit="1" customWidth="1"/>
    <col min="2275" max="2275" width="11.28515625" style="116" bestFit="1" customWidth="1"/>
    <col min="2276" max="2276" width="11.42578125" style="116" bestFit="1" customWidth="1"/>
    <col min="2277" max="2277" width="5.85546875" style="116" customWidth="1"/>
    <col min="2278" max="2278" width="18.140625" style="116" bestFit="1" customWidth="1"/>
    <col min="2279" max="2522" width="9.140625" style="116"/>
    <col min="2523" max="2523" width="55" style="116" customWidth="1"/>
    <col min="2524" max="2524" width="2.7109375" style="116" customWidth="1"/>
    <col min="2525" max="2525" width="2.28515625" style="116" customWidth="1"/>
    <col min="2526" max="2526" width="2.7109375" style="116" customWidth="1"/>
    <col min="2527" max="2527" width="10.28515625" style="116" bestFit="1" customWidth="1"/>
    <col min="2528" max="2528" width="7.140625" style="116" customWidth="1"/>
    <col min="2529" max="2529" width="9.140625" style="116"/>
    <col min="2530" max="2530" width="10.28515625" style="116" bestFit="1" customWidth="1"/>
    <col min="2531" max="2531" width="11.28515625" style="116" bestFit="1" customWidth="1"/>
    <col min="2532" max="2532" width="11.42578125" style="116" bestFit="1" customWidth="1"/>
    <col min="2533" max="2533" width="5.85546875" style="116" customWidth="1"/>
    <col min="2534" max="2534" width="18.140625" style="116" bestFit="1" customWidth="1"/>
    <col min="2535" max="2778" width="9.140625" style="116"/>
    <col min="2779" max="2779" width="55" style="116" customWidth="1"/>
    <col min="2780" max="2780" width="2.7109375" style="116" customWidth="1"/>
    <col min="2781" max="2781" width="2.28515625" style="116" customWidth="1"/>
    <col min="2782" max="2782" width="2.7109375" style="116" customWidth="1"/>
    <col min="2783" max="2783" width="10.28515625" style="116" bestFit="1" customWidth="1"/>
    <col min="2784" max="2784" width="7.140625" style="116" customWidth="1"/>
    <col min="2785" max="2785" width="9.140625" style="116"/>
    <col min="2786" max="2786" width="10.28515625" style="116" bestFit="1" customWidth="1"/>
    <col min="2787" max="2787" width="11.28515625" style="116" bestFit="1" customWidth="1"/>
    <col min="2788" max="2788" width="11.42578125" style="116" bestFit="1" customWidth="1"/>
    <col min="2789" max="2789" width="5.85546875" style="116" customWidth="1"/>
    <col min="2790" max="2790" width="18.140625" style="116" bestFit="1" customWidth="1"/>
    <col min="2791" max="3034" width="9.140625" style="116"/>
    <col min="3035" max="3035" width="55" style="116" customWidth="1"/>
    <col min="3036" max="3036" width="2.7109375" style="116" customWidth="1"/>
    <col min="3037" max="3037" width="2.28515625" style="116" customWidth="1"/>
    <col min="3038" max="3038" width="2.7109375" style="116" customWidth="1"/>
    <col min="3039" max="3039" width="10.28515625" style="116" bestFit="1" customWidth="1"/>
    <col min="3040" max="3040" width="7.140625" style="116" customWidth="1"/>
    <col min="3041" max="3041" width="9.140625" style="116"/>
    <col min="3042" max="3042" width="10.28515625" style="116" bestFit="1" customWidth="1"/>
    <col min="3043" max="3043" width="11.28515625" style="116" bestFit="1" customWidth="1"/>
    <col min="3044" max="3044" width="11.42578125" style="116" bestFit="1" customWidth="1"/>
    <col min="3045" max="3045" width="5.85546875" style="116" customWidth="1"/>
    <col min="3046" max="3046" width="18.140625" style="116" bestFit="1" customWidth="1"/>
    <col min="3047" max="3290" width="9.140625" style="116"/>
    <col min="3291" max="3291" width="55" style="116" customWidth="1"/>
    <col min="3292" max="3292" width="2.7109375" style="116" customWidth="1"/>
    <col min="3293" max="3293" width="2.28515625" style="116" customWidth="1"/>
    <col min="3294" max="3294" width="2.7109375" style="116" customWidth="1"/>
    <col min="3295" max="3295" width="10.28515625" style="116" bestFit="1" customWidth="1"/>
    <col min="3296" max="3296" width="7.140625" style="116" customWidth="1"/>
    <col min="3297" max="3297" width="9.140625" style="116"/>
    <col min="3298" max="3298" width="10.28515625" style="116" bestFit="1" customWidth="1"/>
    <col min="3299" max="3299" width="11.28515625" style="116" bestFit="1" customWidth="1"/>
    <col min="3300" max="3300" width="11.42578125" style="116" bestFit="1" customWidth="1"/>
    <col min="3301" max="3301" width="5.85546875" style="116" customWidth="1"/>
    <col min="3302" max="3302" width="18.140625" style="116" bestFit="1" customWidth="1"/>
    <col min="3303" max="3546" width="9.140625" style="116"/>
    <col min="3547" max="3547" width="55" style="116" customWidth="1"/>
    <col min="3548" max="3548" width="2.7109375" style="116" customWidth="1"/>
    <col min="3549" max="3549" width="2.28515625" style="116" customWidth="1"/>
    <col min="3550" max="3550" width="2.7109375" style="116" customWidth="1"/>
    <col min="3551" max="3551" width="10.28515625" style="116" bestFit="1" customWidth="1"/>
    <col min="3552" max="3552" width="7.140625" style="116" customWidth="1"/>
    <col min="3553" max="3553" width="9.140625" style="116"/>
    <col min="3554" max="3554" width="10.28515625" style="116" bestFit="1" customWidth="1"/>
    <col min="3555" max="3555" width="11.28515625" style="116" bestFit="1" customWidth="1"/>
    <col min="3556" max="3556" width="11.42578125" style="116" bestFit="1" customWidth="1"/>
    <col min="3557" max="3557" width="5.85546875" style="116" customWidth="1"/>
    <col min="3558" max="3558" width="18.140625" style="116" bestFit="1" customWidth="1"/>
    <col min="3559" max="3802" width="9.140625" style="116"/>
    <col min="3803" max="3803" width="55" style="116" customWidth="1"/>
    <col min="3804" max="3804" width="2.7109375" style="116" customWidth="1"/>
    <col min="3805" max="3805" width="2.28515625" style="116" customWidth="1"/>
    <col min="3806" max="3806" width="2.7109375" style="116" customWidth="1"/>
    <col min="3807" max="3807" width="10.28515625" style="116" bestFit="1" customWidth="1"/>
    <col min="3808" max="3808" width="7.140625" style="116" customWidth="1"/>
    <col min="3809" max="3809" width="9.140625" style="116"/>
    <col min="3810" max="3810" width="10.28515625" style="116" bestFit="1" customWidth="1"/>
    <col min="3811" max="3811" width="11.28515625" style="116" bestFit="1" customWidth="1"/>
    <col min="3812" max="3812" width="11.42578125" style="116" bestFit="1" customWidth="1"/>
    <col min="3813" max="3813" width="5.85546875" style="116" customWidth="1"/>
    <col min="3814" max="3814" width="18.140625" style="116" bestFit="1" customWidth="1"/>
    <col min="3815" max="4058" width="9.140625" style="116"/>
    <col min="4059" max="4059" width="55" style="116" customWidth="1"/>
    <col min="4060" max="4060" width="2.7109375" style="116" customWidth="1"/>
    <col min="4061" max="4061" width="2.28515625" style="116" customWidth="1"/>
    <col min="4062" max="4062" width="2.7109375" style="116" customWidth="1"/>
    <col min="4063" max="4063" width="10.28515625" style="116" bestFit="1" customWidth="1"/>
    <col min="4064" max="4064" width="7.140625" style="116" customWidth="1"/>
    <col min="4065" max="4065" width="9.140625" style="116"/>
    <col min="4066" max="4066" width="10.28515625" style="116" bestFit="1" customWidth="1"/>
    <col min="4067" max="4067" width="11.28515625" style="116" bestFit="1" customWidth="1"/>
    <col min="4068" max="4068" width="11.42578125" style="116" bestFit="1" customWidth="1"/>
    <col min="4069" max="4069" width="5.85546875" style="116" customWidth="1"/>
    <col min="4070" max="4070" width="18.140625" style="116" bestFit="1" customWidth="1"/>
    <col min="4071" max="4314" width="9.140625" style="116"/>
    <col min="4315" max="4315" width="55" style="116" customWidth="1"/>
    <col min="4316" max="4316" width="2.7109375" style="116" customWidth="1"/>
    <col min="4317" max="4317" width="2.28515625" style="116" customWidth="1"/>
    <col min="4318" max="4318" width="2.7109375" style="116" customWidth="1"/>
    <col min="4319" max="4319" width="10.28515625" style="116" bestFit="1" customWidth="1"/>
    <col min="4320" max="4320" width="7.140625" style="116" customWidth="1"/>
    <col min="4321" max="4321" width="9.140625" style="116"/>
    <col min="4322" max="4322" width="10.28515625" style="116" bestFit="1" customWidth="1"/>
    <col min="4323" max="4323" width="11.28515625" style="116" bestFit="1" customWidth="1"/>
    <col min="4324" max="4324" width="11.42578125" style="116" bestFit="1" customWidth="1"/>
    <col min="4325" max="4325" width="5.85546875" style="116" customWidth="1"/>
    <col min="4326" max="4326" width="18.140625" style="116" bestFit="1" customWidth="1"/>
    <col min="4327" max="4570" width="9.140625" style="116"/>
    <col min="4571" max="4571" width="55" style="116" customWidth="1"/>
    <col min="4572" max="4572" width="2.7109375" style="116" customWidth="1"/>
    <col min="4573" max="4573" width="2.28515625" style="116" customWidth="1"/>
    <col min="4574" max="4574" width="2.7109375" style="116" customWidth="1"/>
    <col min="4575" max="4575" width="10.28515625" style="116" bestFit="1" customWidth="1"/>
    <col min="4576" max="4576" width="7.140625" style="116" customWidth="1"/>
    <col min="4577" max="4577" width="9.140625" style="116"/>
    <col min="4578" max="4578" width="10.28515625" style="116" bestFit="1" customWidth="1"/>
    <col min="4579" max="4579" width="11.28515625" style="116" bestFit="1" customWidth="1"/>
    <col min="4580" max="4580" width="11.42578125" style="116" bestFit="1" customWidth="1"/>
    <col min="4581" max="4581" width="5.85546875" style="116" customWidth="1"/>
    <col min="4582" max="4582" width="18.140625" style="116" bestFit="1" customWidth="1"/>
    <col min="4583" max="4826" width="9.140625" style="116"/>
    <col min="4827" max="4827" width="55" style="116" customWidth="1"/>
    <col min="4828" max="4828" width="2.7109375" style="116" customWidth="1"/>
    <col min="4829" max="4829" width="2.28515625" style="116" customWidth="1"/>
    <col min="4830" max="4830" width="2.7109375" style="116" customWidth="1"/>
    <col min="4831" max="4831" width="10.28515625" style="116" bestFit="1" customWidth="1"/>
    <col min="4832" max="4832" width="7.140625" style="116" customWidth="1"/>
    <col min="4833" max="4833" width="9.140625" style="116"/>
    <col min="4834" max="4834" width="10.28515625" style="116" bestFit="1" customWidth="1"/>
    <col min="4835" max="4835" width="11.28515625" style="116" bestFit="1" customWidth="1"/>
    <col min="4836" max="4836" width="11.42578125" style="116" bestFit="1" customWidth="1"/>
    <col min="4837" max="4837" width="5.85546875" style="116" customWidth="1"/>
    <col min="4838" max="4838" width="18.140625" style="116" bestFit="1" customWidth="1"/>
    <col min="4839" max="5082" width="9.140625" style="116"/>
    <col min="5083" max="5083" width="55" style="116" customWidth="1"/>
    <col min="5084" max="5084" width="2.7109375" style="116" customWidth="1"/>
    <col min="5085" max="5085" width="2.28515625" style="116" customWidth="1"/>
    <col min="5086" max="5086" width="2.7109375" style="116" customWidth="1"/>
    <col min="5087" max="5087" width="10.28515625" style="116" bestFit="1" customWidth="1"/>
    <col min="5088" max="5088" width="7.140625" style="116" customWidth="1"/>
    <col min="5089" max="5089" width="9.140625" style="116"/>
    <col min="5090" max="5090" width="10.28515625" style="116" bestFit="1" customWidth="1"/>
    <col min="5091" max="5091" width="11.28515625" style="116" bestFit="1" customWidth="1"/>
    <col min="5092" max="5092" width="11.42578125" style="116" bestFit="1" customWidth="1"/>
    <col min="5093" max="5093" width="5.85546875" style="116" customWidth="1"/>
    <col min="5094" max="5094" width="18.140625" style="116" bestFit="1" customWidth="1"/>
    <col min="5095" max="5338" width="9.140625" style="116"/>
    <col min="5339" max="5339" width="55" style="116" customWidth="1"/>
    <col min="5340" max="5340" width="2.7109375" style="116" customWidth="1"/>
    <col min="5341" max="5341" width="2.28515625" style="116" customWidth="1"/>
    <col min="5342" max="5342" width="2.7109375" style="116" customWidth="1"/>
    <col min="5343" max="5343" width="10.28515625" style="116" bestFit="1" customWidth="1"/>
    <col min="5344" max="5344" width="7.140625" style="116" customWidth="1"/>
    <col min="5345" max="5345" width="9.140625" style="116"/>
    <col min="5346" max="5346" width="10.28515625" style="116" bestFit="1" customWidth="1"/>
    <col min="5347" max="5347" width="11.28515625" style="116" bestFit="1" customWidth="1"/>
    <col min="5348" max="5348" width="11.42578125" style="116" bestFit="1" customWidth="1"/>
    <col min="5349" max="5349" width="5.85546875" style="116" customWidth="1"/>
    <col min="5350" max="5350" width="18.140625" style="116" bestFit="1" customWidth="1"/>
    <col min="5351" max="5594" width="9.140625" style="116"/>
    <col min="5595" max="5595" width="55" style="116" customWidth="1"/>
    <col min="5596" max="5596" width="2.7109375" style="116" customWidth="1"/>
    <col min="5597" max="5597" width="2.28515625" style="116" customWidth="1"/>
    <col min="5598" max="5598" width="2.7109375" style="116" customWidth="1"/>
    <col min="5599" max="5599" width="10.28515625" style="116" bestFit="1" customWidth="1"/>
    <col min="5600" max="5600" width="7.140625" style="116" customWidth="1"/>
    <col min="5601" max="5601" width="9.140625" style="116"/>
    <col min="5602" max="5602" width="10.28515625" style="116" bestFit="1" customWidth="1"/>
    <col min="5603" max="5603" width="11.28515625" style="116" bestFit="1" customWidth="1"/>
    <col min="5604" max="5604" width="11.42578125" style="116" bestFit="1" customWidth="1"/>
    <col min="5605" max="5605" width="5.85546875" style="116" customWidth="1"/>
    <col min="5606" max="5606" width="18.140625" style="116" bestFit="1" customWidth="1"/>
    <col min="5607" max="5850" width="9.140625" style="116"/>
    <col min="5851" max="5851" width="55" style="116" customWidth="1"/>
    <col min="5852" max="5852" width="2.7109375" style="116" customWidth="1"/>
    <col min="5853" max="5853" width="2.28515625" style="116" customWidth="1"/>
    <col min="5854" max="5854" width="2.7109375" style="116" customWidth="1"/>
    <col min="5855" max="5855" width="10.28515625" style="116" bestFit="1" customWidth="1"/>
    <col min="5856" max="5856" width="7.140625" style="116" customWidth="1"/>
    <col min="5857" max="5857" width="9.140625" style="116"/>
    <col min="5858" max="5858" width="10.28515625" style="116" bestFit="1" customWidth="1"/>
    <col min="5859" max="5859" width="11.28515625" style="116" bestFit="1" customWidth="1"/>
    <col min="5860" max="5860" width="11.42578125" style="116" bestFit="1" customWidth="1"/>
    <col min="5861" max="5861" width="5.85546875" style="116" customWidth="1"/>
    <col min="5862" max="5862" width="18.140625" style="116" bestFit="1" customWidth="1"/>
    <col min="5863" max="6106" width="9.140625" style="116"/>
    <col min="6107" max="6107" width="55" style="116" customWidth="1"/>
    <col min="6108" max="6108" width="2.7109375" style="116" customWidth="1"/>
    <col min="6109" max="6109" width="2.28515625" style="116" customWidth="1"/>
    <col min="6110" max="6110" width="2.7109375" style="116" customWidth="1"/>
    <col min="6111" max="6111" width="10.28515625" style="116" bestFit="1" customWidth="1"/>
    <col min="6112" max="6112" width="7.140625" style="116" customWidth="1"/>
    <col min="6113" max="6113" width="9.140625" style="116"/>
    <col min="6114" max="6114" width="10.28515625" style="116" bestFit="1" customWidth="1"/>
    <col min="6115" max="6115" width="11.28515625" style="116" bestFit="1" customWidth="1"/>
    <col min="6116" max="6116" width="11.42578125" style="116" bestFit="1" customWidth="1"/>
    <col min="6117" max="6117" width="5.85546875" style="116" customWidth="1"/>
    <col min="6118" max="6118" width="18.140625" style="116" bestFit="1" customWidth="1"/>
    <col min="6119" max="6362" width="9.140625" style="116"/>
    <col min="6363" max="6363" width="55" style="116" customWidth="1"/>
    <col min="6364" max="6364" width="2.7109375" style="116" customWidth="1"/>
    <col min="6365" max="6365" width="2.28515625" style="116" customWidth="1"/>
    <col min="6366" max="6366" width="2.7109375" style="116" customWidth="1"/>
    <col min="6367" max="6367" width="10.28515625" style="116" bestFit="1" customWidth="1"/>
    <col min="6368" max="6368" width="7.140625" style="116" customWidth="1"/>
    <col min="6369" max="6369" width="9.140625" style="116"/>
    <col min="6370" max="6370" width="10.28515625" style="116" bestFit="1" customWidth="1"/>
    <col min="6371" max="6371" width="11.28515625" style="116" bestFit="1" customWidth="1"/>
    <col min="6372" max="6372" width="11.42578125" style="116" bestFit="1" customWidth="1"/>
    <col min="6373" max="6373" width="5.85546875" style="116" customWidth="1"/>
    <col min="6374" max="6374" width="18.140625" style="116" bestFit="1" customWidth="1"/>
    <col min="6375" max="6618" width="9.140625" style="116"/>
    <col min="6619" max="6619" width="55" style="116" customWidth="1"/>
    <col min="6620" max="6620" width="2.7109375" style="116" customWidth="1"/>
    <col min="6621" max="6621" width="2.28515625" style="116" customWidth="1"/>
    <col min="6622" max="6622" width="2.7109375" style="116" customWidth="1"/>
    <col min="6623" max="6623" width="10.28515625" style="116" bestFit="1" customWidth="1"/>
    <col min="6624" max="6624" width="7.140625" style="116" customWidth="1"/>
    <col min="6625" max="6625" width="9.140625" style="116"/>
    <col min="6626" max="6626" width="10.28515625" style="116" bestFit="1" customWidth="1"/>
    <col min="6627" max="6627" width="11.28515625" style="116" bestFit="1" customWidth="1"/>
    <col min="6628" max="6628" width="11.42578125" style="116" bestFit="1" customWidth="1"/>
    <col min="6629" max="6629" width="5.85546875" style="116" customWidth="1"/>
    <col min="6630" max="6630" width="18.140625" style="116" bestFit="1" customWidth="1"/>
    <col min="6631" max="6874" width="9.140625" style="116"/>
    <col min="6875" max="6875" width="55" style="116" customWidth="1"/>
    <col min="6876" max="6876" width="2.7109375" style="116" customWidth="1"/>
    <col min="6877" max="6877" width="2.28515625" style="116" customWidth="1"/>
    <col min="6878" max="6878" width="2.7109375" style="116" customWidth="1"/>
    <col min="6879" max="6879" width="10.28515625" style="116" bestFit="1" customWidth="1"/>
    <col min="6880" max="6880" width="7.140625" style="116" customWidth="1"/>
    <col min="6881" max="6881" width="9.140625" style="116"/>
    <col min="6882" max="6882" width="10.28515625" style="116" bestFit="1" customWidth="1"/>
    <col min="6883" max="6883" width="11.28515625" style="116" bestFit="1" customWidth="1"/>
    <col min="6884" max="6884" width="11.42578125" style="116" bestFit="1" customWidth="1"/>
    <col min="6885" max="6885" width="5.85546875" style="116" customWidth="1"/>
    <col min="6886" max="6886" width="18.140625" style="116" bestFit="1" customWidth="1"/>
    <col min="6887" max="7130" width="9.140625" style="116"/>
    <col min="7131" max="7131" width="55" style="116" customWidth="1"/>
    <col min="7132" max="7132" width="2.7109375" style="116" customWidth="1"/>
    <col min="7133" max="7133" width="2.28515625" style="116" customWidth="1"/>
    <col min="7134" max="7134" width="2.7109375" style="116" customWidth="1"/>
    <col min="7135" max="7135" width="10.28515625" style="116" bestFit="1" customWidth="1"/>
    <col min="7136" max="7136" width="7.140625" style="116" customWidth="1"/>
    <col min="7137" max="7137" width="9.140625" style="116"/>
    <col min="7138" max="7138" width="10.28515625" style="116" bestFit="1" customWidth="1"/>
    <col min="7139" max="7139" width="11.28515625" style="116" bestFit="1" customWidth="1"/>
    <col min="7140" max="7140" width="11.42578125" style="116" bestFit="1" customWidth="1"/>
    <col min="7141" max="7141" width="5.85546875" style="116" customWidth="1"/>
    <col min="7142" max="7142" width="18.140625" style="116" bestFit="1" customWidth="1"/>
    <col min="7143" max="7386" width="9.140625" style="116"/>
    <col min="7387" max="7387" width="55" style="116" customWidth="1"/>
    <col min="7388" max="7388" width="2.7109375" style="116" customWidth="1"/>
    <col min="7389" max="7389" width="2.28515625" style="116" customWidth="1"/>
    <col min="7390" max="7390" width="2.7109375" style="116" customWidth="1"/>
    <col min="7391" max="7391" width="10.28515625" style="116" bestFit="1" customWidth="1"/>
    <col min="7392" max="7392" width="7.140625" style="116" customWidth="1"/>
    <col min="7393" max="7393" width="9.140625" style="116"/>
    <col min="7394" max="7394" width="10.28515625" style="116" bestFit="1" customWidth="1"/>
    <col min="7395" max="7395" width="11.28515625" style="116" bestFit="1" customWidth="1"/>
    <col min="7396" max="7396" width="11.42578125" style="116" bestFit="1" customWidth="1"/>
    <col min="7397" max="7397" width="5.85546875" style="116" customWidth="1"/>
    <col min="7398" max="7398" width="18.140625" style="116" bestFit="1" customWidth="1"/>
    <col min="7399" max="7642" width="9.140625" style="116"/>
    <col min="7643" max="7643" width="55" style="116" customWidth="1"/>
    <col min="7644" max="7644" width="2.7109375" style="116" customWidth="1"/>
    <col min="7645" max="7645" width="2.28515625" style="116" customWidth="1"/>
    <col min="7646" max="7646" width="2.7109375" style="116" customWidth="1"/>
    <col min="7647" max="7647" width="10.28515625" style="116" bestFit="1" customWidth="1"/>
    <col min="7648" max="7648" width="7.140625" style="116" customWidth="1"/>
    <col min="7649" max="7649" width="9.140625" style="116"/>
    <col min="7650" max="7650" width="10.28515625" style="116" bestFit="1" customWidth="1"/>
    <col min="7651" max="7651" width="11.28515625" style="116" bestFit="1" customWidth="1"/>
    <col min="7652" max="7652" width="11.42578125" style="116" bestFit="1" customWidth="1"/>
    <col min="7653" max="7653" width="5.85546875" style="116" customWidth="1"/>
    <col min="7654" max="7654" width="18.140625" style="116" bestFit="1" customWidth="1"/>
    <col min="7655" max="7898" width="9.140625" style="116"/>
    <col min="7899" max="7899" width="55" style="116" customWidth="1"/>
    <col min="7900" max="7900" width="2.7109375" style="116" customWidth="1"/>
    <col min="7901" max="7901" width="2.28515625" style="116" customWidth="1"/>
    <col min="7902" max="7902" width="2.7109375" style="116" customWidth="1"/>
    <col min="7903" max="7903" width="10.28515625" style="116" bestFit="1" customWidth="1"/>
    <col min="7904" max="7904" width="7.140625" style="116" customWidth="1"/>
    <col min="7905" max="7905" width="9.140625" style="116"/>
    <col min="7906" max="7906" width="10.28515625" style="116" bestFit="1" customWidth="1"/>
    <col min="7907" max="7907" width="11.28515625" style="116" bestFit="1" customWidth="1"/>
    <col min="7908" max="7908" width="11.42578125" style="116" bestFit="1" customWidth="1"/>
    <col min="7909" max="7909" width="5.85546875" style="116" customWidth="1"/>
    <col min="7910" max="7910" width="18.140625" style="116" bestFit="1" customWidth="1"/>
    <col min="7911" max="8154" width="9.140625" style="116"/>
    <col min="8155" max="8155" width="55" style="116" customWidth="1"/>
    <col min="8156" max="8156" width="2.7109375" style="116" customWidth="1"/>
    <col min="8157" max="8157" width="2.28515625" style="116" customWidth="1"/>
    <col min="8158" max="8158" width="2.7109375" style="116" customWidth="1"/>
    <col min="8159" max="8159" width="10.28515625" style="116" bestFit="1" customWidth="1"/>
    <col min="8160" max="8160" width="7.140625" style="116" customWidth="1"/>
    <col min="8161" max="8161" width="9.140625" style="116"/>
    <col min="8162" max="8162" width="10.28515625" style="116" bestFit="1" customWidth="1"/>
    <col min="8163" max="8163" width="11.28515625" style="116" bestFit="1" customWidth="1"/>
    <col min="8164" max="8164" width="11.42578125" style="116" bestFit="1" customWidth="1"/>
    <col min="8165" max="8165" width="5.85546875" style="116" customWidth="1"/>
    <col min="8166" max="8166" width="18.140625" style="116" bestFit="1" customWidth="1"/>
    <col min="8167" max="8410" width="9.140625" style="116"/>
    <col min="8411" max="8411" width="55" style="116" customWidth="1"/>
    <col min="8412" max="8412" width="2.7109375" style="116" customWidth="1"/>
    <col min="8413" max="8413" width="2.28515625" style="116" customWidth="1"/>
    <col min="8414" max="8414" width="2.7109375" style="116" customWidth="1"/>
    <col min="8415" max="8415" width="10.28515625" style="116" bestFit="1" customWidth="1"/>
    <col min="8416" max="8416" width="7.140625" style="116" customWidth="1"/>
    <col min="8417" max="8417" width="9.140625" style="116"/>
    <col min="8418" max="8418" width="10.28515625" style="116" bestFit="1" customWidth="1"/>
    <col min="8419" max="8419" width="11.28515625" style="116" bestFit="1" customWidth="1"/>
    <col min="8420" max="8420" width="11.42578125" style="116" bestFit="1" customWidth="1"/>
    <col min="8421" max="8421" width="5.85546875" style="116" customWidth="1"/>
    <col min="8422" max="8422" width="18.140625" style="116" bestFit="1" customWidth="1"/>
    <col min="8423" max="8666" width="9.140625" style="116"/>
    <col min="8667" max="8667" width="55" style="116" customWidth="1"/>
    <col min="8668" max="8668" width="2.7109375" style="116" customWidth="1"/>
    <col min="8669" max="8669" width="2.28515625" style="116" customWidth="1"/>
    <col min="8670" max="8670" width="2.7109375" style="116" customWidth="1"/>
    <col min="8671" max="8671" width="10.28515625" style="116" bestFit="1" customWidth="1"/>
    <col min="8672" max="8672" width="7.140625" style="116" customWidth="1"/>
    <col min="8673" max="8673" width="9.140625" style="116"/>
    <col min="8674" max="8674" width="10.28515625" style="116" bestFit="1" customWidth="1"/>
    <col min="8675" max="8675" width="11.28515625" style="116" bestFit="1" customWidth="1"/>
    <col min="8676" max="8676" width="11.42578125" style="116" bestFit="1" customWidth="1"/>
    <col min="8677" max="8677" width="5.85546875" style="116" customWidth="1"/>
    <col min="8678" max="8678" width="18.140625" style="116" bestFit="1" customWidth="1"/>
    <col min="8679" max="8922" width="9.140625" style="116"/>
    <col min="8923" max="8923" width="55" style="116" customWidth="1"/>
    <col min="8924" max="8924" width="2.7109375" style="116" customWidth="1"/>
    <col min="8925" max="8925" width="2.28515625" style="116" customWidth="1"/>
    <col min="8926" max="8926" width="2.7109375" style="116" customWidth="1"/>
    <col min="8927" max="8927" width="10.28515625" style="116" bestFit="1" customWidth="1"/>
    <col min="8928" max="8928" width="7.140625" style="116" customWidth="1"/>
    <col min="8929" max="8929" width="9.140625" style="116"/>
    <col min="8930" max="8930" width="10.28515625" style="116" bestFit="1" customWidth="1"/>
    <col min="8931" max="8931" width="11.28515625" style="116" bestFit="1" customWidth="1"/>
    <col min="8932" max="8932" width="11.42578125" style="116" bestFit="1" customWidth="1"/>
    <col min="8933" max="8933" width="5.85546875" style="116" customWidth="1"/>
    <col min="8934" max="8934" width="18.140625" style="116" bestFit="1" customWidth="1"/>
    <col min="8935" max="9178" width="9.140625" style="116"/>
    <col min="9179" max="9179" width="55" style="116" customWidth="1"/>
    <col min="9180" max="9180" width="2.7109375" style="116" customWidth="1"/>
    <col min="9181" max="9181" width="2.28515625" style="116" customWidth="1"/>
    <col min="9182" max="9182" width="2.7109375" style="116" customWidth="1"/>
    <col min="9183" max="9183" width="10.28515625" style="116" bestFit="1" customWidth="1"/>
    <col min="9184" max="9184" width="7.140625" style="116" customWidth="1"/>
    <col min="9185" max="9185" width="9.140625" style="116"/>
    <col min="9186" max="9186" width="10.28515625" style="116" bestFit="1" customWidth="1"/>
    <col min="9187" max="9187" width="11.28515625" style="116" bestFit="1" customWidth="1"/>
    <col min="9188" max="9188" width="11.42578125" style="116" bestFit="1" customWidth="1"/>
    <col min="9189" max="9189" width="5.85546875" style="116" customWidth="1"/>
    <col min="9190" max="9190" width="18.140625" style="116" bestFit="1" customWidth="1"/>
    <col min="9191" max="9434" width="9.140625" style="116"/>
    <col min="9435" max="9435" width="55" style="116" customWidth="1"/>
    <col min="9436" max="9436" width="2.7109375" style="116" customWidth="1"/>
    <col min="9437" max="9437" width="2.28515625" style="116" customWidth="1"/>
    <col min="9438" max="9438" width="2.7109375" style="116" customWidth="1"/>
    <col min="9439" max="9439" width="10.28515625" style="116" bestFit="1" customWidth="1"/>
    <col min="9440" max="9440" width="7.140625" style="116" customWidth="1"/>
    <col min="9441" max="9441" width="9.140625" style="116"/>
    <col min="9442" max="9442" width="10.28515625" style="116" bestFit="1" customWidth="1"/>
    <col min="9443" max="9443" width="11.28515625" style="116" bestFit="1" customWidth="1"/>
    <col min="9444" max="9444" width="11.42578125" style="116" bestFit="1" customWidth="1"/>
    <col min="9445" max="9445" width="5.85546875" style="116" customWidth="1"/>
    <col min="9446" max="9446" width="18.140625" style="116" bestFit="1" customWidth="1"/>
    <col min="9447" max="9690" width="9.140625" style="116"/>
    <col min="9691" max="9691" width="55" style="116" customWidth="1"/>
    <col min="9692" max="9692" width="2.7109375" style="116" customWidth="1"/>
    <col min="9693" max="9693" width="2.28515625" style="116" customWidth="1"/>
    <col min="9694" max="9694" width="2.7109375" style="116" customWidth="1"/>
    <col min="9695" max="9695" width="10.28515625" style="116" bestFit="1" customWidth="1"/>
    <col min="9696" max="9696" width="7.140625" style="116" customWidth="1"/>
    <col min="9697" max="9697" width="9.140625" style="116"/>
    <col min="9698" max="9698" width="10.28515625" style="116" bestFit="1" customWidth="1"/>
    <col min="9699" max="9699" width="11.28515625" style="116" bestFit="1" customWidth="1"/>
    <col min="9700" max="9700" width="11.42578125" style="116" bestFit="1" customWidth="1"/>
    <col min="9701" max="9701" width="5.85546875" style="116" customWidth="1"/>
    <col min="9702" max="9702" width="18.140625" style="116" bestFit="1" customWidth="1"/>
    <col min="9703" max="9946" width="9.140625" style="116"/>
    <col min="9947" max="9947" width="55" style="116" customWidth="1"/>
    <col min="9948" max="9948" width="2.7109375" style="116" customWidth="1"/>
    <col min="9949" max="9949" width="2.28515625" style="116" customWidth="1"/>
    <col min="9950" max="9950" width="2.7109375" style="116" customWidth="1"/>
    <col min="9951" max="9951" width="10.28515625" style="116" bestFit="1" customWidth="1"/>
    <col min="9952" max="9952" width="7.140625" style="116" customWidth="1"/>
    <col min="9953" max="9953" width="9.140625" style="116"/>
    <col min="9954" max="9954" width="10.28515625" style="116" bestFit="1" customWidth="1"/>
    <col min="9955" max="9955" width="11.28515625" style="116" bestFit="1" customWidth="1"/>
    <col min="9956" max="9956" width="11.42578125" style="116" bestFit="1" customWidth="1"/>
    <col min="9957" max="9957" width="5.85546875" style="116" customWidth="1"/>
    <col min="9958" max="9958" width="18.140625" style="116" bestFit="1" customWidth="1"/>
    <col min="9959" max="10202" width="9.140625" style="116"/>
    <col min="10203" max="10203" width="55" style="116" customWidth="1"/>
    <col min="10204" max="10204" width="2.7109375" style="116" customWidth="1"/>
    <col min="10205" max="10205" width="2.28515625" style="116" customWidth="1"/>
    <col min="10206" max="10206" width="2.7109375" style="116" customWidth="1"/>
    <col min="10207" max="10207" width="10.28515625" style="116" bestFit="1" customWidth="1"/>
    <col min="10208" max="10208" width="7.140625" style="116" customWidth="1"/>
    <col min="10209" max="10209" width="9.140625" style="116"/>
    <col min="10210" max="10210" width="10.28515625" style="116" bestFit="1" customWidth="1"/>
    <col min="10211" max="10211" width="11.28515625" style="116" bestFit="1" customWidth="1"/>
    <col min="10212" max="10212" width="11.42578125" style="116" bestFit="1" customWidth="1"/>
    <col min="10213" max="10213" width="5.85546875" style="116" customWidth="1"/>
    <col min="10214" max="10214" width="18.140625" style="116" bestFit="1" customWidth="1"/>
    <col min="10215" max="10458" width="9.140625" style="116"/>
    <col min="10459" max="10459" width="55" style="116" customWidth="1"/>
    <col min="10460" max="10460" width="2.7109375" style="116" customWidth="1"/>
    <col min="10461" max="10461" width="2.28515625" style="116" customWidth="1"/>
    <col min="10462" max="10462" width="2.7109375" style="116" customWidth="1"/>
    <col min="10463" max="10463" width="10.28515625" style="116" bestFit="1" customWidth="1"/>
    <col min="10464" max="10464" width="7.140625" style="116" customWidth="1"/>
    <col min="10465" max="10465" width="9.140625" style="116"/>
    <col min="10466" max="10466" width="10.28515625" style="116" bestFit="1" customWidth="1"/>
    <col min="10467" max="10467" width="11.28515625" style="116" bestFit="1" customWidth="1"/>
    <col min="10468" max="10468" width="11.42578125" style="116" bestFit="1" customWidth="1"/>
    <col min="10469" max="10469" width="5.85546875" style="116" customWidth="1"/>
    <col min="10470" max="10470" width="18.140625" style="116" bestFit="1" customWidth="1"/>
    <col min="10471" max="10714" width="9.140625" style="116"/>
    <col min="10715" max="10715" width="55" style="116" customWidth="1"/>
    <col min="10716" max="10716" width="2.7109375" style="116" customWidth="1"/>
    <col min="10717" max="10717" width="2.28515625" style="116" customWidth="1"/>
    <col min="10718" max="10718" width="2.7109375" style="116" customWidth="1"/>
    <col min="10719" max="10719" width="10.28515625" style="116" bestFit="1" customWidth="1"/>
    <col min="10720" max="10720" width="7.140625" style="116" customWidth="1"/>
    <col min="10721" max="10721" width="9.140625" style="116"/>
    <col min="10722" max="10722" width="10.28515625" style="116" bestFit="1" customWidth="1"/>
    <col min="10723" max="10723" width="11.28515625" style="116" bestFit="1" customWidth="1"/>
    <col min="10724" max="10724" width="11.42578125" style="116" bestFit="1" customWidth="1"/>
    <col min="10725" max="10725" width="5.85546875" style="116" customWidth="1"/>
    <col min="10726" max="10726" width="18.140625" style="116" bestFit="1" customWidth="1"/>
    <col min="10727" max="10970" width="9.140625" style="116"/>
    <col min="10971" max="10971" width="55" style="116" customWidth="1"/>
    <col min="10972" max="10972" width="2.7109375" style="116" customWidth="1"/>
    <col min="10973" max="10973" width="2.28515625" style="116" customWidth="1"/>
    <col min="10974" max="10974" width="2.7109375" style="116" customWidth="1"/>
    <col min="10975" max="10975" width="10.28515625" style="116" bestFit="1" customWidth="1"/>
    <col min="10976" max="10976" width="7.140625" style="116" customWidth="1"/>
    <col min="10977" max="10977" width="9.140625" style="116"/>
    <col min="10978" max="10978" width="10.28515625" style="116" bestFit="1" customWidth="1"/>
    <col min="10979" max="10979" width="11.28515625" style="116" bestFit="1" customWidth="1"/>
    <col min="10980" max="10980" width="11.42578125" style="116" bestFit="1" customWidth="1"/>
    <col min="10981" max="10981" width="5.85546875" style="116" customWidth="1"/>
    <col min="10982" max="10982" width="18.140625" style="116" bestFit="1" customWidth="1"/>
    <col min="10983" max="11226" width="9.140625" style="116"/>
    <col min="11227" max="11227" width="55" style="116" customWidth="1"/>
    <col min="11228" max="11228" width="2.7109375" style="116" customWidth="1"/>
    <col min="11229" max="11229" width="2.28515625" style="116" customWidth="1"/>
    <col min="11230" max="11230" width="2.7109375" style="116" customWidth="1"/>
    <col min="11231" max="11231" width="10.28515625" style="116" bestFit="1" customWidth="1"/>
    <col min="11232" max="11232" width="7.140625" style="116" customWidth="1"/>
    <col min="11233" max="11233" width="9.140625" style="116"/>
    <col min="11234" max="11234" width="10.28515625" style="116" bestFit="1" customWidth="1"/>
    <col min="11235" max="11235" width="11.28515625" style="116" bestFit="1" customWidth="1"/>
    <col min="11236" max="11236" width="11.42578125" style="116" bestFit="1" customWidth="1"/>
    <col min="11237" max="11237" width="5.85546875" style="116" customWidth="1"/>
    <col min="11238" max="11238" width="18.140625" style="116" bestFit="1" customWidth="1"/>
    <col min="11239" max="11482" width="9.140625" style="116"/>
    <col min="11483" max="11483" width="55" style="116" customWidth="1"/>
    <col min="11484" max="11484" width="2.7109375" style="116" customWidth="1"/>
    <col min="11485" max="11485" width="2.28515625" style="116" customWidth="1"/>
    <col min="11486" max="11486" width="2.7109375" style="116" customWidth="1"/>
    <col min="11487" max="11487" width="10.28515625" style="116" bestFit="1" customWidth="1"/>
    <col min="11488" max="11488" width="7.140625" style="116" customWidth="1"/>
    <col min="11489" max="11489" width="9.140625" style="116"/>
    <col min="11490" max="11490" width="10.28515625" style="116" bestFit="1" customWidth="1"/>
    <col min="11491" max="11491" width="11.28515625" style="116" bestFit="1" customWidth="1"/>
    <col min="11492" max="11492" width="11.42578125" style="116" bestFit="1" customWidth="1"/>
    <col min="11493" max="11493" width="5.85546875" style="116" customWidth="1"/>
    <col min="11494" max="11494" width="18.140625" style="116" bestFit="1" customWidth="1"/>
    <col min="11495" max="11738" width="9.140625" style="116"/>
    <col min="11739" max="11739" width="55" style="116" customWidth="1"/>
    <col min="11740" max="11740" width="2.7109375" style="116" customWidth="1"/>
    <col min="11741" max="11741" width="2.28515625" style="116" customWidth="1"/>
    <col min="11742" max="11742" width="2.7109375" style="116" customWidth="1"/>
    <col min="11743" max="11743" width="10.28515625" style="116" bestFit="1" customWidth="1"/>
    <col min="11744" max="11744" width="7.140625" style="116" customWidth="1"/>
    <col min="11745" max="11745" width="9.140625" style="116"/>
    <col min="11746" max="11746" width="10.28515625" style="116" bestFit="1" customWidth="1"/>
    <col min="11747" max="11747" width="11.28515625" style="116" bestFit="1" customWidth="1"/>
    <col min="11748" max="11748" width="11.42578125" style="116" bestFit="1" customWidth="1"/>
    <col min="11749" max="11749" width="5.85546875" style="116" customWidth="1"/>
    <col min="11750" max="11750" width="18.140625" style="116" bestFit="1" customWidth="1"/>
    <col min="11751" max="11994" width="9.140625" style="116"/>
    <col min="11995" max="11995" width="55" style="116" customWidth="1"/>
    <col min="11996" max="11996" width="2.7109375" style="116" customWidth="1"/>
    <col min="11997" max="11997" width="2.28515625" style="116" customWidth="1"/>
    <col min="11998" max="11998" width="2.7109375" style="116" customWidth="1"/>
    <col min="11999" max="11999" width="10.28515625" style="116" bestFit="1" customWidth="1"/>
    <col min="12000" max="12000" width="7.140625" style="116" customWidth="1"/>
    <col min="12001" max="12001" width="9.140625" style="116"/>
    <col min="12002" max="12002" width="10.28515625" style="116" bestFit="1" customWidth="1"/>
    <col min="12003" max="12003" width="11.28515625" style="116" bestFit="1" customWidth="1"/>
    <col min="12004" max="12004" width="11.42578125" style="116" bestFit="1" customWidth="1"/>
    <col min="12005" max="12005" width="5.85546875" style="116" customWidth="1"/>
    <col min="12006" max="12006" width="18.140625" style="116" bestFit="1" customWidth="1"/>
    <col min="12007" max="12250" width="9.140625" style="116"/>
    <col min="12251" max="12251" width="55" style="116" customWidth="1"/>
    <col min="12252" max="12252" width="2.7109375" style="116" customWidth="1"/>
    <col min="12253" max="12253" width="2.28515625" style="116" customWidth="1"/>
    <col min="12254" max="12254" width="2.7109375" style="116" customWidth="1"/>
    <col min="12255" max="12255" width="10.28515625" style="116" bestFit="1" customWidth="1"/>
    <col min="12256" max="12256" width="7.140625" style="116" customWidth="1"/>
    <col min="12257" max="12257" width="9.140625" style="116"/>
    <col min="12258" max="12258" width="10.28515625" style="116" bestFit="1" customWidth="1"/>
    <col min="12259" max="12259" width="11.28515625" style="116" bestFit="1" customWidth="1"/>
    <col min="12260" max="12260" width="11.42578125" style="116" bestFit="1" customWidth="1"/>
    <col min="12261" max="12261" width="5.85546875" style="116" customWidth="1"/>
    <col min="12262" max="12262" width="18.140625" style="116" bestFit="1" customWidth="1"/>
    <col min="12263" max="12506" width="9.140625" style="116"/>
    <col min="12507" max="12507" width="55" style="116" customWidth="1"/>
    <col min="12508" max="12508" width="2.7109375" style="116" customWidth="1"/>
    <col min="12509" max="12509" width="2.28515625" style="116" customWidth="1"/>
    <col min="12510" max="12510" width="2.7109375" style="116" customWidth="1"/>
    <col min="12511" max="12511" width="10.28515625" style="116" bestFit="1" customWidth="1"/>
    <col min="12512" max="12512" width="7.140625" style="116" customWidth="1"/>
    <col min="12513" max="12513" width="9.140625" style="116"/>
    <col min="12514" max="12514" width="10.28515625" style="116" bestFit="1" customWidth="1"/>
    <col min="12515" max="12515" width="11.28515625" style="116" bestFit="1" customWidth="1"/>
    <col min="12516" max="12516" width="11.42578125" style="116" bestFit="1" customWidth="1"/>
    <col min="12517" max="12517" width="5.85546875" style="116" customWidth="1"/>
    <col min="12518" max="12518" width="18.140625" style="116" bestFit="1" customWidth="1"/>
    <col min="12519" max="12762" width="9.140625" style="116"/>
    <col min="12763" max="12763" width="55" style="116" customWidth="1"/>
    <col min="12764" max="12764" width="2.7109375" style="116" customWidth="1"/>
    <col min="12765" max="12765" width="2.28515625" style="116" customWidth="1"/>
    <col min="12766" max="12766" width="2.7109375" style="116" customWidth="1"/>
    <col min="12767" max="12767" width="10.28515625" style="116" bestFit="1" customWidth="1"/>
    <col min="12768" max="12768" width="7.140625" style="116" customWidth="1"/>
    <col min="12769" max="12769" width="9.140625" style="116"/>
    <col min="12770" max="12770" width="10.28515625" style="116" bestFit="1" customWidth="1"/>
    <col min="12771" max="12771" width="11.28515625" style="116" bestFit="1" customWidth="1"/>
    <col min="12772" max="12772" width="11.42578125" style="116" bestFit="1" customWidth="1"/>
    <col min="12773" max="12773" width="5.85546875" style="116" customWidth="1"/>
    <col min="12774" max="12774" width="18.140625" style="116" bestFit="1" customWidth="1"/>
    <col min="12775" max="13018" width="9.140625" style="116"/>
    <col min="13019" max="13019" width="55" style="116" customWidth="1"/>
    <col min="13020" max="13020" width="2.7109375" style="116" customWidth="1"/>
    <col min="13021" max="13021" width="2.28515625" style="116" customWidth="1"/>
    <col min="13022" max="13022" width="2.7109375" style="116" customWidth="1"/>
    <col min="13023" max="13023" width="10.28515625" style="116" bestFit="1" customWidth="1"/>
    <col min="13024" max="13024" width="7.140625" style="116" customWidth="1"/>
    <col min="13025" max="13025" width="9.140625" style="116"/>
    <col min="13026" max="13026" width="10.28515625" style="116" bestFit="1" customWidth="1"/>
    <col min="13027" max="13027" width="11.28515625" style="116" bestFit="1" customWidth="1"/>
    <col min="13028" max="13028" width="11.42578125" style="116" bestFit="1" customWidth="1"/>
    <col min="13029" max="13029" width="5.85546875" style="116" customWidth="1"/>
    <col min="13030" max="13030" width="18.140625" style="116" bestFit="1" customWidth="1"/>
    <col min="13031" max="13274" width="9.140625" style="116"/>
    <col min="13275" max="13275" width="55" style="116" customWidth="1"/>
    <col min="13276" max="13276" width="2.7109375" style="116" customWidth="1"/>
    <col min="13277" max="13277" width="2.28515625" style="116" customWidth="1"/>
    <col min="13278" max="13278" width="2.7109375" style="116" customWidth="1"/>
    <col min="13279" max="13279" width="10.28515625" style="116" bestFit="1" customWidth="1"/>
    <col min="13280" max="13280" width="7.140625" style="116" customWidth="1"/>
    <col min="13281" max="13281" width="9.140625" style="116"/>
    <col min="13282" max="13282" width="10.28515625" style="116" bestFit="1" customWidth="1"/>
    <col min="13283" max="13283" width="11.28515625" style="116" bestFit="1" customWidth="1"/>
    <col min="13284" max="13284" width="11.42578125" style="116" bestFit="1" customWidth="1"/>
    <col min="13285" max="13285" width="5.85546875" style="116" customWidth="1"/>
    <col min="13286" max="13286" width="18.140625" style="116" bestFit="1" customWidth="1"/>
    <col min="13287" max="13530" width="9.140625" style="116"/>
    <col min="13531" max="13531" width="55" style="116" customWidth="1"/>
    <col min="13532" max="13532" width="2.7109375" style="116" customWidth="1"/>
    <col min="13533" max="13533" width="2.28515625" style="116" customWidth="1"/>
    <col min="13534" max="13534" width="2.7109375" style="116" customWidth="1"/>
    <col min="13535" max="13535" width="10.28515625" style="116" bestFit="1" customWidth="1"/>
    <col min="13536" max="13536" width="7.140625" style="116" customWidth="1"/>
    <col min="13537" max="13537" width="9.140625" style="116"/>
    <col min="13538" max="13538" width="10.28515625" style="116" bestFit="1" customWidth="1"/>
    <col min="13539" max="13539" width="11.28515625" style="116" bestFit="1" customWidth="1"/>
    <col min="13540" max="13540" width="11.42578125" style="116" bestFit="1" customWidth="1"/>
    <col min="13541" max="13541" width="5.85546875" style="116" customWidth="1"/>
    <col min="13542" max="13542" width="18.140625" style="116" bestFit="1" customWidth="1"/>
    <col min="13543" max="13786" width="9.140625" style="116"/>
    <col min="13787" max="13787" width="55" style="116" customWidth="1"/>
    <col min="13788" max="13788" width="2.7109375" style="116" customWidth="1"/>
    <col min="13789" max="13789" width="2.28515625" style="116" customWidth="1"/>
    <col min="13790" max="13790" width="2.7109375" style="116" customWidth="1"/>
    <col min="13791" max="13791" width="10.28515625" style="116" bestFit="1" customWidth="1"/>
    <col min="13792" max="13792" width="7.140625" style="116" customWidth="1"/>
    <col min="13793" max="13793" width="9.140625" style="116"/>
    <col min="13794" max="13794" width="10.28515625" style="116" bestFit="1" customWidth="1"/>
    <col min="13795" max="13795" width="11.28515625" style="116" bestFit="1" customWidth="1"/>
    <col min="13796" max="13796" width="11.42578125" style="116" bestFit="1" customWidth="1"/>
    <col min="13797" max="13797" width="5.85546875" style="116" customWidth="1"/>
    <col min="13798" max="13798" width="18.140625" style="116" bestFit="1" customWidth="1"/>
    <col min="13799" max="14042" width="9.140625" style="116"/>
    <col min="14043" max="14043" width="55" style="116" customWidth="1"/>
    <col min="14044" max="14044" width="2.7109375" style="116" customWidth="1"/>
    <col min="14045" max="14045" width="2.28515625" style="116" customWidth="1"/>
    <col min="14046" max="14046" width="2.7109375" style="116" customWidth="1"/>
    <col min="14047" max="14047" width="10.28515625" style="116" bestFit="1" customWidth="1"/>
    <col min="14048" max="14048" width="7.140625" style="116" customWidth="1"/>
    <col min="14049" max="14049" width="9.140625" style="116"/>
    <col min="14050" max="14050" width="10.28515625" style="116" bestFit="1" customWidth="1"/>
    <col min="14051" max="14051" width="11.28515625" style="116" bestFit="1" customWidth="1"/>
    <col min="14052" max="14052" width="11.42578125" style="116" bestFit="1" customWidth="1"/>
    <col min="14053" max="14053" width="5.85546875" style="116" customWidth="1"/>
    <col min="14054" max="14054" width="18.140625" style="116" bestFit="1" customWidth="1"/>
    <col min="14055" max="14298" width="9.140625" style="116"/>
    <col min="14299" max="14299" width="55" style="116" customWidth="1"/>
    <col min="14300" max="14300" width="2.7109375" style="116" customWidth="1"/>
    <col min="14301" max="14301" width="2.28515625" style="116" customWidth="1"/>
    <col min="14302" max="14302" width="2.7109375" style="116" customWidth="1"/>
    <col min="14303" max="14303" width="10.28515625" style="116" bestFit="1" customWidth="1"/>
    <col min="14304" max="14304" width="7.140625" style="116" customWidth="1"/>
    <col min="14305" max="14305" width="9.140625" style="116"/>
    <col min="14306" max="14306" width="10.28515625" style="116" bestFit="1" customWidth="1"/>
    <col min="14307" max="14307" width="11.28515625" style="116" bestFit="1" customWidth="1"/>
    <col min="14308" max="14308" width="11.42578125" style="116" bestFit="1" customWidth="1"/>
    <col min="14309" max="14309" width="5.85546875" style="116" customWidth="1"/>
    <col min="14310" max="14310" width="18.140625" style="116" bestFit="1" customWidth="1"/>
    <col min="14311" max="14554" width="9.140625" style="116"/>
    <col min="14555" max="14555" width="55" style="116" customWidth="1"/>
    <col min="14556" max="14556" width="2.7109375" style="116" customWidth="1"/>
    <col min="14557" max="14557" width="2.28515625" style="116" customWidth="1"/>
    <col min="14558" max="14558" width="2.7109375" style="116" customWidth="1"/>
    <col min="14559" max="14559" width="10.28515625" style="116" bestFit="1" customWidth="1"/>
    <col min="14560" max="14560" width="7.140625" style="116" customWidth="1"/>
    <col min="14561" max="14561" width="9.140625" style="116"/>
    <col min="14562" max="14562" width="10.28515625" style="116" bestFit="1" customWidth="1"/>
    <col min="14563" max="14563" width="11.28515625" style="116" bestFit="1" customWidth="1"/>
    <col min="14564" max="14564" width="11.42578125" style="116" bestFit="1" customWidth="1"/>
    <col min="14565" max="14565" width="5.85546875" style="116" customWidth="1"/>
    <col min="14566" max="14566" width="18.140625" style="116" bestFit="1" customWidth="1"/>
    <col min="14567" max="14810" width="9.140625" style="116"/>
    <col min="14811" max="14811" width="55" style="116" customWidth="1"/>
    <col min="14812" max="14812" width="2.7109375" style="116" customWidth="1"/>
    <col min="14813" max="14813" width="2.28515625" style="116" customWidth="1"/>
    <col min="14814" max="14814" width="2.7109375" style="116" customWidth="1"/>
    <col min="14815" max="14815" width="10.28515625" style="116" bestFit="1" customWidth="1"/>
    <col min="14816" max="14816" width="7.140625" style="116" customWidth="1"/>
    <col min="14817" max="14817" width="9.140625" style="116"/>
    <col min="14818" max="14818" width="10.28515625" style="116" bestFit="1" customWidth="1"/>
    <col min="14819" max="14819" width="11.28515625" style="116" bestFit="1" customWidth="1"/>
    <col min="14820" max="14820" width="11.42578125" style="116" bestFit="1" customWidth="1"/>
    <col min="14821" max="14821" width="5.85546875" style="116" customWidth="1"/>
    <col min="14822" max="14822" width="18.140625" style="116" bestFit="1" customWidth="1"/>
    <col min="14823" max="15066" width="9.140625" style="116"/>
    <col min="15067" max="15067" width="55" style="116" customWidth="1"/>
    <col min="15068" max="15068" width="2.7109375" style="116" customWidth="1"/>
    <col min="15069" max="15069" width="2.28515625" style="116" customWidth="1"/>
    <col min="15070" max="15070" width="2.7109375" style="116" customWidth="1"/>
    <col min="15071" max="15071" width="10.28515625" style="116" bestFit="1" customWidth="1"/>
    <col min="15072" max="15072" width="7.140625" style="116" customWidth="1"/>
    <col min="15073" max="15073" width="9.140625" style="116"/>
    <col min="15074" max="15074" width="10.28515625" style="116" bestFit="1" customWidth="1"/>
    <col min="15075" max="15075" width="11.28515625" style="116" bestFit="1" customWidth="1"/>
    <col min="15076" max="15076" width="11.42578125" style="116" bestFit="1" customWidth="1"/>
    <col min="15077" max="15077" width="5.85546875" style="116" customWidth="1"/>
    <col min="15078" max="15078" width="18.140625" style="116" bestFit="1" customWidth="1"/>
    <col min="15079" max="15322" width="9.140625" style="116"/>
    <col min="15323" max="15323" width="55" style="116" customWidth="1"/>
    <col min="15324" max="15324" width="2.7109375" style="116" customWidth="1"/>
    <col min="15325" max="15325" width="2.28515625" style="116" customWidth="1"/>
    <col min="15326" max="15326" width="2.7109375" style="116" customWidth="1"/>
    <col min="15327" max="15327" width="10.28515625" style="116" bestFit="1" customWidth="1"/>
    <col min="15328" max="15328" width="7.140625" style="116" customWidth="1"/>
    <col min="15329" max="15329" width="9.140625" style="116"/>
    <col min="15330" max="15330" width="10.28515625" style="116" bestFit="1" customWidth="1"/>
    <col min="15331" max="15331" width="11.28515625" style="116" bestFit="1" customWidth="1"/>
    <col min="15332" max="15332" width="11.42578125" style="116" bestFit="1" customWidth="1"/>
    <col min="15333" max="15333" width="5.85546875" style="116" customWidth="1"/>
    <col min="15334" max="15334" width="18.140625" style="116" bestFit="1" customWidth="1"/>
    <col min="15335" max="15578" width="9.140625" style="116"/>
    <col min="15579" max="15579" width="55" style="116" customWidth="1"/>
    <col min="15580" max="15580" width="2.7109375" style="116" customWidth="1"/>
    <col min="15581" max="15581" width="2.28515625" style="116" customWidth="1"/>
    <col min="15582" max="15582" width="2.7109375" style="116" customWidth="1"/>
    <col min="15583" max="15583" width="10.28515625" style="116" bestFit="1" customWidth="1"/>
    <col min="15584" max="15584" width="7.140625" style="116" customWidth="1"/>
    <col min="15585" max="15585" width="9.140625" style="116"/>
    <col min="15586" max="15586" width="10.28515625" style="116" bestFit="1" customWidth="1"/>
    <col min="15587" max="15587" width="11.28515625" style="116" bestFit="1" customWidth="1"/>
    <col min="15588" max="15588" width="11.42578125" style="116" bestFit="1" customWidth="1"/>
    <col min="15589" max="15589" width="5.85546875" style="116" customWidth="1"/>
    <col min="15590" max="15590" width="18.140625" style="116" bestFit="1" customWidth="1"/>
    <col min="15591" max="15834" width="9.140625" style="116"/>
    <col min="15835" max="15835" width="55" style="116" customWidth="1"/>
    <col min="15836" max="15836" width="2.7109375" style="116" customWidth="1"/>
    <col min="15837" max="15837" width="2.28515625" style="116" customWidth="1"/>
    <col min="15838" max="15838" width="2.7109375" style="116" customWidth="1"/>
    <col min="15839" max="15839" width="10.28515625" style="116" bestFit="1" customWidth="1"/>
    <col min="15840" max="15840" width="7.140625" style="116" customWidth="1"/>
    <col min="15841" max="15841" width="9.140625" style="116"/>
    <col min="15842" max="15842" width="10.28515625" style="116" bestFit="1" customWidth="1"/>
    <col min="15843" max="15843" width="11.28515625" style="116" bestFit="1" customWidth="1"/>
    <col min="15844" max="15844" width="11.42578125" style="116" bestFit="1" customWidth="1"/>
    <col min="15845" max="15845" width="5.85546875" style="116" customWidth="1"/>
    <col min="15846" max="15846" width="18.140625" style="116" bestFit="1" customWidth="1"/>
    <col min="15847" max="16090" width="9.140625" style="116"/>
    <col min="16091" max="16091" width="55" style="116" customWidth="1"/>
    <col min="16092" max="16092" width="2.7109375" style="116" customWidth="1"/>
    <col min="16093" max="16093" width="2.28515625" style="116" customWidth="1"/>
    <col min="16094" max="16094" width="2.7109375" style="116" customWidth="1"/>
    <col min="16095" max="16095" width="10.28515625" style="116" bestFit="1" customWidth="1"/>
    <col min="16096" max="16096" width="7.140625" style="116" customWidth="1"/>
    <col min="16097" max="16097" width="9.140625" style="116"/>
    <col min="16098" max="16098" width="10.28515625" style="116" bestFit="1" customWidth="1"/>
    <col min="16099" max="16099" width="11.28515625" style="116" bestFit="1" customWidth="1"/>
    <col min="16100" max="16100" width="11.42578125" style="116" bestFit="1" customWidth="1"/>
    <col min="16101" max="16101" width="5.85546875" style="116" customWidth="1"/>
    <col min="16102" max="16102" width="18.140625" style="116" bestFit="1" customWidth="1"/>
    <col min="16103" max="16384" width="9.140625" style="116"/>
  </cols>
  <sheetData>
    <row r="1" spans="1:12" ht="13.5">
      <c r="H1" s="137"/>
      <c r="K1" s="125"/>
      <c r="L1" s="138" t="s">
        <v>1</v>
      </c>
    </row>
    <row r="2" spans="1:12" ht="13.5">
      <c r="H2" s="137"/>
      <c r="K2" s="244" t="s">
        <v>560</v>
      </c>
      <c r="L2" s="245"/>
    </row>
    <row r="3" spans="1:12">
      <c r="A3" s="125" t="s">
        <v>50</v>
      </c>
      <c r="B3" s="246" t="s">
        <v>51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</row>
    <row r="4" spans="1:12">
      <c r="A4" s="125" t="s">
        <v>52</v>
      </c>
      <c r="B4" s="246" t="s">
        <v>10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2">
      <c r="A5" s="125" t="s">
        <v>53</v>
      </c>
      <c r="B5" s="246" t="s">
        <v>54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</row>
    <row r="6" spans="1:12">
      <c r="A6" s="125" t="s">
        <v>57</v>
      </c>
      <c r="B6" s="247" t="s">
        <v>56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</row>
    <row r="12" spans="1:12" ht="16.5" thickBot="1">
      <c r="A12" s="243" t="s">
        <v>561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</row>
    <row r="13" spans="1:12" ht="13.5" thickTop="1">
      <c r="A13" s="248" t="s">
        <v>643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</row>
    <row r="16" spans="1:12">
      <c r="L16" s="116" t="s">
        <v>440</v>
      </c>
    </row>
    <row r="17" spans="1:12" ht="0.75" customHeight="1"/>
    <row r="18" spans="1:12" hidden="1"/>
    <row r="19" spans="1:12" ht="26.25" customHeight="1">
      <c r="A19" s="194" t="s">
        <v>562</v>
      </c>
      <c r="B19" s="249" t="s">
        <v>444</v>
      </c>
      <c r="C19" s="249"/>
      <c r="D19" s="249"/>
      <c r="E19" s="150" t="s">
        <v>563</v>
      </c>
      <c r="F19" s="150"/>
      <c r="G19" s="150"/>
      <c r="H19" s="150"/>
      <c r="I19" s="150"/>
      <c r="J19" s="150"/>
      <c r="K19" s="249" t="s">
        <v>564</v>
      </c>
      <c r="L19" s="249" t="s">
        <v>565</v>
      </c>
    </row>
    <row r="20" spans="1:12" ht="15" customHeight="1">
      <c r="A20" s="194"/>
      <c r="B20" s="249"/>
      <c r="C20" s="249"/>
      <c r="D20" s="249"/>
      <c r="E20" s="150"/>
      <c r="F20" s="150"/>
      <c r="G20" s="150"/>
      <c r="H20" s="150"/>
      <c r="I20" s="150"/>
      <c r="J20" s="150"/>
      <c r="K20" s="249"/>
      <c r="L20" s="249"/>
    </row>
    <row r="21" spans="1:12" ht="16.5" hidden="1" customHeight="1">
      <c r="A21" s="194"/>
      <c r="B21" s="249"/>
      <c r="C21" s="249"/>
      <c r="D21" s="249"/>
      <c r="E21" s="179"/>
      <c r="F21" s="179"/>
      <c r="G21" s="179"/>
      <c r="H21" s="179"/>
      <c r="I21" s="179"/>
      <c r="J21" s="179"/>
      <c r="K21" s="249"/>
      <c r="L21" s="249"/>
    </row>
    <row r="22" spans="1:12" ht="203.25" customHeight="1">
      <c r="A22" s="194"/>
      <c r="B22" s="249"/>
      <c r="C22" s="249"/>
      <c r="D22" s="249"/>
      <c r="E22" s="249" t="s">
        <v>566</v>
      </c>
      <c r="F22" s="133" t="s">
        <v>567</v>
      </c>
      <c r="G22" s="249" t="s">
        <v>568</v>
      </c>
      <c r="H22" s="250" t="s">
        <v>569</v>
      </c>
      <c r="I22" s="249" t="s">
        <v>570</v>
      </c>
      <c r="J22" s="133" t="s">
        <v>571</v>
      </c>
      <c r="K22" s="249"/>
      <c r="L22" s="249"/>
    </row>
    <row r="23" spans="1:12" ht="81" hidden="1" customHeight="1">
      <c r="A23" s="131"/>
      <c r="B23" s="249"/>
      <c r="C23" s="249"/>
      <c r="D23" s="249"/>
      <c r="E23" s="249"/>
      <c r="F23" s="126" t="s">
        <v>572</v>
      </c>
      <c r="G23" s="249"/>
      <c r="H23" s="250"/>
      <c r="I23" s="249"/>
      <c r="J23" s="126"/>
      <c r="K23" s="249"/>
      <c r="L23" s="127"/>
    </row>
    <row r="24" spans="1:12" ht="41.25" hidden="1" customHeight="1">
      <c r="A24" s="131"/>
      <c r="B24" s="249"/>
      <c r="C24" s="249"/>
      <c r="D24" s="249"/>
      <c r="E24" s="249"/>
      <c r="F24" s="127"/>
      <c r="G24" s="249"/>
      <c r="H24" s="250"/>
      <c r="I24" s="249"/>
      <c r="J24" s="126" t="s">
        <v>573</v>
      </c>
      <c r="K24" s="249"/>
      <c r="L24" s="127"/>
    </row>
    <row r="25" spans="1:12">
      <c r="A25" s="130">
        <v>1</v>
      </c>
      <c r="B25" s="150">
        <v>2</v>
      </c>
      <c r="C25" s="150"/>
      <c r="D25" s="150"/>
      <c r="E25" s="130">
        <v>3</v>
      </c>
      <c r="F25" s="130">
        <v>4</v>
      </c>
      <c r="G25" s="130">
        <v>5</v>
      </c>
      <c r="H25" s="130">
        <v>6</v>
      </c>
      <c r="I25" s="130">
        <v>7</v>
      </c>
      <c r="J25" s="130">
        <v>8</v>
      </c>
      <c r="K25" s="130">
        <v>9</v>
      </c>
      <c r="L25" s="130">
        <v>10</v>
      </c>
    </row>
    <row r="26" spans="1:12" ht="16.5" customHeight="1">
      <c r="A26" s="120" t="s">
        <v>638</v>
      </c>
      <c r="B26" s="130">
        <v>9</v>
      </c>
      <c r="C26" s="130">
        <v>0</v>
      </c>
      <c r="D26" s="130">
        <v>1</v>
      </c>
      <c r="E26" s="128">
        <v>90169354</v>
      </c>
      <c r="F26" s="131">
        <v>0</v>
      </c>
      <c r="G26" s="131">
        <v>0</v>
      </c>
      <c r="H26" s="128">
        <v>54386622</v>
      </c>
      <c r="I26" s="128">
        <v>45263432</v>
      </c>
      <c r="J26" s="128">
        <v>189819408</v>
      </c>
      <c r="K26" s="128">
        <v>0</v>
      </c>
      <c r="L26" s="128">
        <v>189819408</v>
      </c>
    </row>
    <row r="27" spans="1:12" ht="18.75" customHeight="1">
      <c r="A27" s="131" t="s">
        <v>574</v>
      </c>
      <c r="B27" s="130">
        <v>9</v>
      </c>
      <c r="C27" s="130">
        <v>0</v>
      </c>
      <c r="D27" s="130">
        <v>2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</row>
    <row r="28" spans="1:12" ht="19.5" customHeight="1">
      <c r="A28" s="131" t="s">
        <v>575</v>
      </c>
      <c r="B28" s="130">
        <v>9</v>
      </c>
      <c r="C28" s="130">
        <v>0</v>
      </c>
      <c r="D28" s="130">
        <v>3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</row>
    <row r="29" spans="1:12" ht="18.75" customHeight="1">
      <c r="A29" s="251" t="s">
        <v>639</v>
      </c>
      <c r="B29" s="150">
        <v>9</v>
      </c>
      <c r="C29" s="150">
        <v>0</v>
      </c>
      <c r="D29" s="150">
        <v>4</v>
      </c>
      <c r="E29" s="128">
        <v>90169354</v>
      </c>
      <c r="F29" s="131">
        <v>0</v>
      </c>
      <c r="G29" s="131">
        <v>0</v>
      </c>
      <c r="H29" s="128">
        <v>54386622</v>
      </c>
      <c r="I29" s="128">
        <v>45263432</v>
      </c>
      <c r="J29" s="128">
        <v>189819408</v>
      </c>
      <c r="K29" s="128">
        <v>0</v>
      </c>
      <c r="L29" s="128">
        <v>189819408</v>
      </c>
    </row>
    <row r="30" spans="1:12" ht="15" customHeight="1">
      <c r="A30" s="251"/>
      <c r="B30" s="150"/>
      <c r="C30" s="150"/>
      <c r="D30" s="150"/>
      <c r="E30" s="128"/>
      <c r="F30" s="128"/>
      <c r="G30" s="128"/>
      <c r="H30" s="128"/>
      <c r="I30" s="128"/>
      <c r="J30" s="128">
        <v>0</v>
      </c>
      <c r="K30" s="128"/>
      <c r="L30" s="128"/>
    </row>
    <row r="31" spans="1:12">
      <c r="A31" s="131" t="s">
        <v>576</v>
      </c>
      <c r="B31" s="130">
        <v>9</v>
      </c>
      <c r="C31" s="130">
        <v>0</v>
      </c>
      <c r="D31" s="130">
        <v>5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</row>
    <row r="32" spans="1:12" ht="33" customHeight="1">
      <c r="A32" s="131" t="s">
        <v>635</v>
      </c>
      <c r="B32" s="130">
        <v>9</v>
      </c>
      <c r="C32" s="130">
        <v>0</v>
      </c>
      <c r="D32" s="130">
        <v>6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</row>
    <row r="33" spans="1:12" ht="32.25" customHeight="1">
      <c r="A33" s="131" t="s">
        <v>577</v>
      </c>
      <c r="B33" s="130">
        <v>9</v>
      </c>
      <c r="C33" s="130">
        <v>0</v>
      </c>
      <c r="D33" s="130">
        <v>7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</row>
    <row r="34" spans="1:12" ht="16.5" customHeight="1">
      <c r="A34" s="131" t="s">
        <v>578</v>
      </c>
      <c r="B34" s="130">
        <v>9</v>
      </c>
      <c r="C34" s="130">
        <v>0</v>
      </c>
      <c r="D34" s="130">
        <v>8</v>
      </c>
      <c r="E34" s="131">
        <v>0</v>
      </c>
      <c r="F34" s="131">
        <v>0</v>
      </c>
      <c r="G34" s="131">
        <v>0</v>
      </c>
      <c r="H34" s="131">
        <v>0</v>
      </c>
      <c r="I34" s="124">
        <v>12176316</v>
      </c>
      <c r="J34" s="131">
        <v>12176316</v>
      </c>
      <c r="K34" s="128">
        <v>0</v>
      </c>
      <c r="L34" s="124">
        <v>12176316</v>
      </c>
    </row>
    <row r="35" spans="1:12" ht="18.75" customHeight="1">
      <c r="A35" s="131" t="s">
        <v>579</v>
      </c>
      <c r="B35" s="130">
        <v>9</v>
      </c>
      <c r="C35" s="130">
        <v>0</v>
      </c>
      <c r="D35" s="130">
        <v>9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</row>
    <row r="36" spans="1:12" ht="29.25" customHeight="1">
      <c r="A36" s="131" t="s">
        <v>580</v>
      </c>
      <c r="B36" s="130">
        <v>9</v>
      </c>
      <c r="C36" s="130">
        <v>1</v>
      </c>
      <c r="D36" s="130">
        <v>0</v>
      </c>
      <c r="E36" s="131">
        <v>0</v>
      </c>
      <c r="F36" s="131">
        <v>0</v>
      </c>
      <c r="G36" s="131">
        <v>0</v>
      </c>
      <c r="H36" s="131">
        <v>0</v>
      </c>
      <c r="I36" s="124">
        <v>5332235</v>
      </c>
      <c r="J36" s="131">
        <v>5332235</v>
      </c>
      <c r="K36" s="128">
        <v>0</v>
      </c>
      <c r="L36" s="124">
        <v>5332235</v>
      </c>
    </row>
    <row r="37" spans="1:12" ht="33.75" customHeight="1">
      <c r="A37" s="131" t="s">
        <v>581</v>
      </c>
      <c r="B37" s="130">
        <v>9</v>
      </c>
      <c r="C37" s="130">
        <v>1</v>
      </c>
      <c r="D37" s="130">
        <v>1</v>
      </c>
      <c r="E37" s="124">
        <v>-138724</v>
      </c>
      <c r="F37" s="131">
        <v>0</v>
      </c>
      <c r="G37" s="131">
        <v>0</v>
      </c>
      <c r="H37" s="141">
        <v>0</v>
      </c>
      <c r="I37" s="124">
        <v>138724</v>
      </c>
      <c r="J37" s="124">
        <v>0</v>
      </c>
      <c r="K37" s="128">
        <v>0</v>
      </c>
      <c r="L37" s="140">
        <v>0</v>
      </c>
    </row>
    <row r="38" spans="1:12" ht="32.25" customHeight="1">
      <c r="A38" s="120" t="s">
        <v>640</v>
      </c>
      <c r="B38" s="130">
        <v>9</v>
      </c>
      <c r="C38" s="130">
        <v>1</v>
      </c>
      <c r="D38" s="130">
        <v>2</v>
      </c>
      <c r="E38" s="128">
        <v>90030630</v>
      </c>
      <c r="F38" s="131">
        <v>0</v>
      </c>
      <c r="G38" s="131">
        <v>0</v>
      </c>
      <c r="H38" s="128">
        <v>54386622</v>
      </c>
      <c r="I38" s="128">
        <v>52246237</v>
      </c>
      <c r="J38" s="128">
        <v>196663489</v>
      </c>
      <c r="K38" s="128">
        <v>0</v>
      </c>
      <c r="L38" s="128">
        <v>196663489</v>
      </c>
    </row>
    <row r="39" spans="1:12" ht="18" customHeight="1">
      <c r="A39" s="131" t="s">
        <v>582</v>
      </c>
      <c r="B39" s="130">
        <v>9</v>
      </c>
      <c r="C39" s="130">
        <v>1</v>
      </c>
      <c r="D39" s="130">
        <v>3</v>
      </c>
      <c r="E39" s="131">
        <v>0</v>
      </c>
      <c r="F39" s="131">
        <v>0</v>
      </c>
      <c r="G39" s="131">
        <v>0</v>
      </c>
      <c r="H39" s="131">
        <v>0</v>
      </c>
      <c r="I39" s="131">
        <v>0</v>
      </c>
      <c r="J39" s="131">
        <v>0</v>
      </c>
      <c r="K39" s="131">
        <v>0</v>
      </c>
      <c r="L39" s="131">
        <v>0</v>
      </c>
    </row>
    <row r="40" spans="1:12" ht="18.75" customHeight="1">
      <c r="A40" s="131" t="s">
        <v>583</v>
      </c>
      <c r="B40" s="130">
        <v>9</v>
      </c>
      <c r="C40" s="130">
        <v>1</v>
      </c>
      <c r="D40" s="130">
        <v>4</v>
      </c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</row>
    <row r="41" spans="1:12" ht="13.5">
      <c r="A41" s="120" t="s">
        <v>641</v>
      </c>
      <c r="B41" s="150">
        <v>9</v>
      </c>
      <c r="C41" s="150">
        <v>1</v>
      </c>
      <c r="D41" s="150">
        <v>5</v>
      </c>
      <c r="E41" s="128">
        <v>90030630</v>
      </c>
      <c r="F41" s="131">
        <v>0</v>
      </c>
      <c r="G41" s="131">
        <v>0</v>
      </c>
      <c r="H41" s="128">
        <v>54386622</v>
      </c>
      <c r="I41" s="128">
        <v>52246237</v>
      </c>
      <c r="J41" s="128">
        <v>196663489</v>
      </c>
      <c r="K41" s="128">
        <v>0</v>
      </c>
      <c r="L41" s="128">
        <v>196663489</v>
      </c>
    </row>
    <row r="42" spans="1:12" ht="13.5">
      <c r="A42" s="120" t="s">
        <v>642</v>
      </c>
      <c r="B42" s="150"/>
      <c r="C42" s="150"/>
      <c r="D42" s="150"/>
      <c r="E42" s="128"/>
      <c r="F42" s="131">
        <v>0</v>
      </c>
      <c r="G42" s="131">
        <v>0</v>
      </c>
      <c r="H42" s="128"/>
      <c r="I42" s="128"/>
      <c r="J42" s="128"/>
      <c r="K42" s="128">
        <v>0</v>
      </c>
      <c r="L42" s="128"/>
    </row>
    <row r="43" spans="1:12" ht="18" customHeight="1">
      <c r="A43" s="131" t="s">
        <v>584</v>
      </c>
      <c r="B43" s="130">
        <v>9</v>
      </c>
      <c r="C43" s="130">
        <v>1</v>
      </c>
      <c r="D43" s="130">
        <v>6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</row>
    <row r="44" spans="1:12" ht="30.75" customHeight="1">
      <c r="A44" s="131" t="s">
        <v>585</v>
      </c>
      <c r="B44" s="130">
        <v>9</v>
      </c>
      <c r="C44" s="130">
        <v>1</v>
      </c>
      <c r="D44" s="130">
        <v>7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</row>
    <row r="45" spans="1:12" ht="31.5" customHeight="1">
      <c r="A45" s="131" t="s">
        <v>586</v>
      </c>
      <c r="B45" s="130">
        <v>9</v>
      </c>
      <c r="C45" s="130">
        <v>1</v>
      </c>
      <c r="D45" s="130">
        <v>8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0</v>
      </c>
      <c r="K45" s="131">
        <v>0</v>
      </c>
      <c r="L45" s="131">
        <v>0</v>
      </c>
    </row>
    <row r="46" spans="1:12" ht="18" customHeight="1">
      <c r="A46" s="131" t="s">
        <v>587</v>
      </c>
      <c r="B46" s="130">
        <v>9</v>
      </c>
      <c r="C46" s="130">
        <v>1</v>
      </c>
      <c r="D46" s="130">
        <v>9</v>
      </c>
      <c r="E46" s="131">
        <v>0</v>
      </c>
      <c r="F46" s="131">
        <v>0</v>
      </c>
      <c r="G46" s="131">
        <v>0</v>
      </c>
      <c r="H46" s="131">
        <v>0</v>
      </c>
      <c r="I46" s="124">
        <v>22368669</v>
      </c>
      <c r="J46" s="124">
        <v>22368669</v>
      </c>
      <c r="K46" s="128">
        <v>0</v>
      </c>
      <c r="L46" s="124">
        <v>22368669</v>
      </c>
    </row>
    <row r="47" spans="1:12" ht="19.5" customHeight="1">
      <c r="A47" s="131" t="s">
        <v>588</v>
      </c>
      <c r="B47" s="130">
        <v>9</v>
      </c>
      <c r="C47" s="130">
        <v>2</v>
      </c>
      <c r="D47" s="130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</row>
    <row r="48" spans="1:12" ht="33.75" customHeight="1">
      <c r="A48" s="131" t="s">
        <v>589</v>
      </c>
      <c r="B48" s="130">
        <v>9</v>
      </c>
      <c r="C48" s="130">
        <v>2</v>
      </c>
      <c r="D48" s="130">
        <v>1</v>
      </c>
      <c r="E48" s="131">
        <v>0</v>
      </c>
      <c r="F48" s="131">
        <v>0</v>
      </c>
      <c r="G48" s="131">
        <v>0</v>
      </c>
      <c r="H48" s="131">
        <v>0</v>
      </c>
      <c r="I48" s="135">
        <v>9037686</v>
      </c>
      <c r="J48" s="135">
        <v>9037686</v>
      </c>
      <c r="K48" s="128">
        <v>0</v>
      </c>
      <c r="L48" s="140">
        <v>9037686</v>
      </c>
    </row>
    <row r="49" spans="1:12" ht="33.75" customHeight="1">
      <c r="A49" s="131" t="s">
        <v>590</v>
      </c>
      <c r="B49" s="130">
        <v>9</v>
      </c>
      <c r="C49" s="130">
        <v>2</v>
      </c>
      <c r="D49" s="130">
        <v>2</v>
      </c>
      <c r="E49" s="124">
        <v>-309732</v>
      </c>
      <c r="F49" s="131">
        <v>0</v>
      </c>
      <c r="G49" s="131">
        <v>0</v>
      </c>
      <c r="H49" s="135">
        <v>0</v>
      </c>
      <c r="I49" s="140">
        <v>309732</v>
      </c>
      <c r="J49" s="135">
        <v>0</v>
      </c>
      <c r="K49" s="128">
        <v>0</v>
      </c>
      <c r="L49" s="135">
        <v>0</v>
      </c>
    </row>
    <row r="50" spans="1:12" ht="18.75" customHeight="1">
      <c r="A50" s="120" t="s">
        <v>650</v>
      </c>
      <c r="B50" s="150">
        <v>9</v>
      </c>
      <c r="C50" s="150">
        <v>2</v>
      </c>
      <c r="D50" s="150">
        <v>3</v>
      </c>
      <c r="E50" s="254">
        <f>+E41+E49</f>
        <v>89720898</v>
      </c>
      <c r="F50" s="256">
        <v>0</v>
      </c>
      <c r="G50" s="256">
        <v>0</v>
      </c>
      <c r="H50" s="254">
        <f>+H41+H49</f>
        <v>54386622</v>
      </c>
      <c r="I50" s="254">
        <f>+I41+I46-I48+I49</f>
        <v>65886952</v>
      </c>
      <c r="J50" s="254">
        <f>+J41+J46-J48+J49</f>
        <v>209994472</v>
      </c>
      <c r="K50" s="252">
        <v>0</v>
      </c>
      <c r="L50" s="254">
        <f>+L41+L46-L48+L49</f>
        <v>209994472</v>
      </c>
    </row>
    <row r="51" spans="1:12" ht="16.5" customHeight="1">
      <c r="A51" s="131" t="s">
        <v>591</v>
      </c>
      <c r="B51" s="150"/>
      <c r="C51" s="150"/>
      <c r="D51" s="150"/>
      <c r="E51" s="255"/>
      <c r="F51" s="257">
        <v>0</v>
      </c>
      <c r="G51" s="257">
        <v>0</v>
      </c>
      <c r="H51" s="255"/>
      <c r="I51" s="255"/>
      <c r="J51" s="255"/>
      <c r="K51" s="253"/>
      <c r="L51" s="255"/>
    </row>
    <row r="52" spans="1:12">
      <c r="A52" s="139"/>
      <c r="E52" s="129"/>
    </row>
    <row r="54" spans="1:12">
      <c r="A54" s="136" t="s">
        <v>222</v>
      </c>
      <c r="E54" s="129"/>
      <c r="F54" s="129"/>
      <c r="G54" s="129"/>
      <c r="H54" s="129"/>
      <c r="I54" s="129"/>
      <c r="J54" s="129"/>
      <c r="K54" s="129"/>
      <c r="L54" s="116" t="s">
        <v>634</v>
      </c>
    </row>
    <row r="55" spans="1:12">
      <c r="I55" s="116" t="s">
        <v>224</v>
      </c>
      <c r="L55" s="132" t="s">
        <v>48</v>
      </c>
    </row>
    <row r="56" spans="1:12">
      <c r="A56" s="132" t="s">
        <v>651</v>
      </c>
    </row>
  </sheetData>
  <mergeCells count="36">
    <mergeCell ref="K50:K51"/>
    <mergeCell ref="L50:L51"/>
    <mergeCell ref="E50:E51"/>
    <mergeCell ref="F50:F51"/>
    <mergeCell ref="G50:G51"/>
    <mergeCell ref="H50:H51"/>
    <mergeCell ref="I50:I51"/>
    <mergeCell ref="J50:J51"/>
    <mergeCell ref="B41:B42"/>
    <mergeCell ref="C41:C42"/>
    <mergeCell ref="D41:D42"/>
    <mergeCell ref="B50:B51"/>
    <mergeCell ref="C50:C51"/>
    <mergeCell ref="D50:D51"/>
    <mergeCell ref="B25:D25"/>
    <mergeCell ref="A29:A30"/>
    <mergeCell ref="B29:B30"/>
    <mergeCell ref="C29:C30"/>
    <mergeCell ref="D29:D30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A12:L12"/>
    <mergeCell ref="K2:L2"/>
    <mergeCell ref="B3:L3"/>
    <mergeCell ref="B4:L4"/>
    <mergeCell ref="B5:L5"/>
    <mergeCell ref="B6:L6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workbookViewId="0">
      <selection activeCell="A4" sqref="A4"/>
    </sheetView>
  </sheetViews>
  <sheetFormatPr defaultRowHeight="12.75"/>
  <cols>
    <col min="1" max="1" width="67.140625" style="34" customWidth="1"/>
    <col min="2" max="2" width="45.5703125" style="5" customWidth="1"/>
    <col min="3" max="16384" width="9.140625" style="5"/>
  </cols>
  <sheetData>
    <row r="1" spans="1:11" ht="13.5">
      <c r="A1" s="32" t="s">
        <v>592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58" t="s">
        <v>593</v>
      </c>
      <c r="B2" s="2" t="s">
        <v>594</v>
      </c>
      <c r="C2" s="3"/>
      <c r="E2" s="3"/>
      <c r="F2" s="3"/>
      <c r="G2" s="4"/>
      <c r="I2" s="6"/>
      <c r="J2" s="6"/>
      <c r="K2" s="6"/>
    </row>
    <row r="3" spans="1:11" ht="34.5" customHeight="1">
      <c r="A3" s="259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79" t="s">
        <v>595</v>
      </c>
      <c r="B4" s="79" t="s">
        <v>596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80"/>
      <c r="B5" s="81"/>
    </row>
    <row r="6" spans="1:11" ht="13.5">
      <c r="A6" s="82"/>
      <c r="B6" s="81"/>
    </row>
    <row r="7" spans="1:11">
      <c r="A7" s="83"/>
      <c r="B7" s="81"/>
    </row>
    <row r="8" spans="1:11">
      <c r="A8" s="81"/>
      <c r="B8" s="84"/>
    </row>
    <row r="9" spans="1:11">
      <c r="A9" s="77"/>
      <c r="B9" s="81"/>
    </row>
    <row r="10" spans="1:11">
      <c r="A10" s="81"/>
      <c r="B10" s="81"/>
    </row>
    <row r="11" spans="1:11">
      <c r="A11" s="81"/>
      <c r="B11" s="81"/>
    </row>
    <row r="12" spans="1:11">
      <c r="A12" s="75"/>
      <c r="B12" s="81"/>
    </row>
    <row r="13" spans="1:11" ht="15" customHeight="1">
      <c r="A13" s="75"/>
      <c r="B13" s="81"/>
    </row>
    <row r="14" spans="1:11" ht="17.25" customHeight="1">
      <c r="A14" s="75"/>
      <c r="B14" s="81"/>
    </row>
    <row r="15" spans="1:11">
      <c r="A15" s="75"/>
      <c r="B15" s="81"/>
    </row>
    <row r="16" spans="1:11">
      <c r="A16" s="75"/>
      <c r="B16" s="81"/>
    </row>
    <row r="17" spans="1:2">
      <c r="A17" s="75"/>
      <c r="B17" s="81"/>
    </row>
    <row r="18" spans="1:2" ht="13.5">
      <c r="A18" s="71"/>
      <c r="B18" s="81"/>
    </row>
    <row r="19" spans="1:2">
      <c r="A19" s="75"/>
      <c r="B19" s="81"/>
    </row>
    <row r="20" spans="1:2">
      <c r="A20" s="75"/>
      <c r="B20" s="81"/>
    </row>
    <row r="21" spans="1:2">
      <c r="A21" s="75"/>
      <c r="B21" s="81"/>
    </row>
    <row r="22" spans="1:2" ht="17.25" customHeight="1">
      <c r="A22" s="80"/>
      <c r="B22" s="81"/>
    </row>
    <row r="23" spans="1:2">
      <c r="A23" s="75"/>
      <c r="B23" s="81"/>
    </row>
    <row r="24" spans="1:2">
      <c r="A24" s="75"/>
      <c r="B24" s="81"/>
    </row>
    <row r="25" spans="1:2">
      <c r="A25" s="75"/>
      <c r="B25" s="81"/>
    </row>
    <row r="26" spans="1:2">
      <c r="A26" s="75"/>
      <c r="B26" s="81"/>
    </row>
    <row r="27" spans="1:2">
      <c r="A27" s="75"/>
      <c r="B27" s="81"/>
    </row>
    <row r="28" spans="1:2">
      <c r="A28" s="75"/>
      <c r="B28" s="81"/>
    </row>
    <row r="30" spans="1:2" ht="13.5">
      <c r="A30" s="85" t="s">
        <v>653</v>
      </c>
      <c r="B30" s="31" t="s">
        <v>46</v>
      </c>
    </row>
    <row r="31" spans="1:2" ht="13.5">
      <c r="A31" s="32"/>
      <c r="B31" s="33" t="s">
        <v>637</v>
      </c>
    </row>
    <row r="32" spans="1:2" ht="13.5">
      <c r="B32" s="35" t="s">
        <v>47</v>
      </c>
    </row>
    <row r="33" spans="2:2">
      <c r="B33" s="33" t="s">
        <v>48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OP</vt:lpstr>
      <vt:lpstr>BU</vt:lpstr>
      <vt:lpstr>BS</vt:lpstr>
      <vt:lpstr>GT ind</vt:lpstr>
      <vt:lpstr>PK</vt:lpstr>
      <vt:lpstr>ZB</vt:lpstr>
      <vt:lpstr>BS!Print_Area</vt:lpstr>
      <vt:lpstr>BU!Print_Area</vt:lpstr>
      <vt:lpstr>'GT ind'!Print_Area</vt:lpstr>
      <vt:lpstr>PK!Print_Area</vt:lpstr>
      <vt:lpstr>ZB!Print_Area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2022-11-24T09:35:05Z</cp:lastPrinted>
  <dcterms:created xsi:type="dcterms:W3CDTF">2016-08-12T07:14:37Z</dcterms:created>
  <dcterms:modified xsi:type="dcterms:W3CDTF">2022-11-24T09:46:41Z</dcterms:modified>
</cp:coreProperties>
</file>