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5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  <sheet name="Tabela F" sheetId="6" r:id="rId6"/>
  </sheets>
  <definedNames>
    <definedName name="_xlnm.Print_Area" localSheetId="1">'Tabela B'!$A$1:$E$26</definedName>
    <definedName name="_xlnm.Print_Area" localSheetId="3">'Tabela D'!$A$1:$E$56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comments2.xml><?xml version="1.0" encoding="utf-8"?>
<comments xmlns="http://schemas.openxmlformats.org/spreadsheetml/2006/main">
  <authors>
    <author>safijaz</author>
  </authors>
  <commentList>
    <comment ref="A12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211-AOP 218
</t>
        </r>
      </text>
    </comment>
    <comment ref="A1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212-AOP 219</t>
        </r>
      </text>
    </comment>
    <comment ref="A14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213-AOP(220+221)</t>
        </r>
      </text>
    </comment>
    <comment ref="A15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AOP(214+215)-AOP 222</t>
        </r>
      </text>
    </comment>
    <comment ref="A16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216-AOP223</t>
        </r>
      </text>
    </comment>
    <comment ref="A17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217-AOP 224</t>
        </r>
      </text>
    </comment>
    <comment ref="A19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AOP 227</t>
        </r>
      </text>
    </comment>
  </commentList>
</comments>
</file>

<file path=xl/comments5.xml><?xml version="1.0" encoding="utf-8"?>
<comments xmlns="http://schemas.openxmlformats.org/spreadsheetml/2006/main">
  <authors>
    <author>usaid ibtci</author>
  </authors>
  <commentList>
    <comment ref="A5" authorId="0">
      <text>
        <r>
          <rPr>
            <sz val="8"/>
            <rFont val="Tahoma"/>
            <family val="2"/>
          </rPr>
          <t>Unose se početna stanja stavki kapitala (klasa 4) za prethodni izvještajni period.</t>
        </r>
      </text>
    </comment>
    <comment ref="A7" authorId="0">
      <text>
        <r>
          <rPr>
            <sz val="8"/>
            <rFont val="Tahoma"/>
            <family val="2"/>
          </rPr>
          <t>Unose se početna stanja stavki kapitala (klasa 4) za prethodni izvještajni period.</t>
        </r>
      </text>
    </comment>
    <comment ref="A8" authorId="0">
      <text>
        <r>
          <rPr>
            <sz val="8"/>
            <rFont val="Tahoma"/>
            <family val="2"/>
          </rPr>
          <t>Unosi se iznos revalorizacije stalnih sredstava u skladu sa Zakonom o računovodstvu i FBiH računovodstvenim standardima prethodnog perioda.</t>
        </r>
      </text>
    </comment>
    <comment ref="A13" authorId="0">
      <text>
        <r>
          <rPr>
            <sz val="8"/>
            <rFont val="Tahoma"/>
            <family val="2"/>
          </rPr>
          <t>Isakazuje se neto dobit ili gubitak perioda prethodnog perioda.</t>
        </r>
      </text>
    </comment>
    <comment ref="A15" authorId="0">
      <text>
        <r>
          <rPr>
            <sz val="8"/>
            <rFont val="Tahoma"/>
            <family val="2"/>
          </rPr>
          <t>Unose se zbirni podaci o svim povećanjima vlasničkog kapitala prethodnog perioda.</t>
        </r>
      </text>
    </comment>
    <comment ref="A16" authorId="0">
      <text>
        <r>
          <rPr>
            <sz val="8"/>
            <rFont val="Tahoma"/>
            <family val="2"/>
          </rPr>
          <t>Unosi se iznos revalorizacije stalnih sredstava u skladu sa Zakonom o računovodstvu i FBiH računovodstvenim standardima prethodnog perioda.</t>
        </r>
      </text>
    </comment>
    <comment ref="A18" authorId="0">
      <text>
        <r>
          <rPr>
            <sz val="8"/>
            <rFont val="Tahoma"/>
            <family val="2"/>
          </rPr>
          <t>Unose se početna stanja stavki kapitala (klasa 4) za prethodni izvještajni period.</t>
        </r>
      </text>
    </comment>
    <comment ref="A19" authorId="0">
      <text>
        <r>
          <rPr>
            <sz val="8"/>
            <rFont val="Tahoma"/>
            <family val="2"/>
          </rPr>
          <t>Unosi se iznos revalorizacije stalnih sredstava u skladu sa Zakonom o računovodstvu i FBiH računovodstvenim standardima prethodnog perioda.</t>
        </r>
      </text>
    </comment>
    <comment ref="A24" authorId="0">
      <text>
        <r>
          <rPr>
            <sz val="8"/>
            <rFont val="Tahoma"/>
            <family val="2"/>
          </rPr>
          <t>Isakazuje se neto dobit ili gubitak perioda prethodnog perioda.</t>
        </r>
      </text>
    </comment>
    <comment ref="A26" authorId="0">
      <text>
        <r>
          <rPr>
            <sz val="8"/>
            <rFont val="Tahoma"/>
            <family val="2"/>
          </rPr>
          <t>Unose se zbirni podaci o svim povećanjima vlasničkog kapitala prethodnog perioda.</t>
        </r>
      </text>
    </comment>
    <comment ref="A27" authorId="0">
      <text>
        <r>
          <rPr>
            <sz val="8"/>
            <rFont val="Tahoma"/>
            <family val="2"/>
          </rPr>
          <t>Unosi se iznos revalorizacije stalnih sredstava u skladu sa Zakonom o računovodstvu i FBiH računovodstvenim standardima prethodnog perioda.</t>
        </r>
      </text>
    </comment>
  </commentList>
</comments>
</file>

<file path=xl/comments6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<sst xmlns="http://schemas.openxmlformats.org/spreadsheetml/2006/main" count="286" uniqueCount="214">
  <si>
    <t xml:space="preserve"> Stanje na 31.12.2008. godine</t>
  </si>
  <si>
    <t xml:space="preserve"> Učinci promjene u računovodstvenim politikama i ispravke grešaka</t>
  </si>
  <si>
    <t xml:space="preserve"> Ponovno iskazano stanje na 31.12.2008. godine odnosno 01.01.2009. godine</t>
  </si>
  <si>
    <t xml:space="preserve"> Učinci revalorizacije materijalnih i nematerijalnih sredstava</t>
  </si>
  <si>
    <t xml:space="preserve"> Učinci revalorizacije dugoročnih finansijskih plasmana </t>
  </si>
  <si>
    <t xml:space="preserve"> Kursne razlike nastale prevođenjem transakcija u stranoj valuti</t>
  </si>
  <si>
    <t xml:space="preserve"> Ostali dobici/gubici perioda koji nisu iskazani u bilansu uspjeha</t>
  </si>
  <si>
    <t xml:space="preserve"> Prenos (sa) na</t>
  </si>
  <si>
    <t xml:space="preserve"> Neto dobit /gubitak perioda iskazana u bilansu uspjeha</t>
  </si>
  <si>
    <t xml:space="preserve"> Objavljivanje dividende i drugi oblici raspodjele dobiti i pokrića gubitka</t>
  </si>
  <si>
    <t xml:space="preserve"> Emisija dionica i ostali oblici povećanja kapitala ili smanjenja osnovnog kapitala</t>
  </si>
  <si>
    <t xml:space="preserve"> Stanje na 31.12.2009. godine</t>
  </si>
  <si>
    <t xml:space="preserve"> Ponovno iskazano stanje na 31.12.2009. godine odnosno 01.01.2010. godine</t>
  </si>
  <si>
    <t>+</t>
  </si>
  <si>
    <t>+/-</t>
  </si>
  <si>
    <t>-/+</t>
  </si>
  <si>
    <t>-</t>
  </si>
  <si>
    <t>OPĆI PODACI</t>
  </si>
  <si>
    <t>Opis</t>
  </si>
  <si>
    <t>Registarski broj emitenta u registru kod Komisije:</t>
  </si>
  <si>
    <t>1. PODACI O IDENTITETU EMITENTA</t>
  </si>
  <si>
    <t>2. INFORMACIJE O NADZORNOM ODBORU I UPRAVI EMITENTA</t>
  </si>
  <si>
    <t>3. PODACI O DIONICAMA I DIONIČARIMA EMITENTA</t>
  </si>
  <si>
    <t>4. PODACI O PRAVNIM OSOBAMA KOJE SU U VLASNIŠTVU EMITENTA</t>
  </si>
  <si>
    <t>U Sarajevu,</t>
  </si>
  <si>
    <t>Izvještaj sastavio/la:</t>
  </si>
  <si>
    <t>Direktor emitenta:</t>
  </si>
  <si>
    <t>Obrazac OEI-PD</t>
  </si>
  <si>
    <t>Tabela A</t>
  </si>
  <si>
    <t>Sadržaj</t>
  </si>
  <si>
    <t>Značajne odluke donesene na skupštini</t>
  </si>
  <si>
    <t>5. PODACI O ODRŽANIM SKUPŠTINAMA EMITENTA U IZVJEŠTAJNOM PERIODU</t>
  </si>
  <si>
    <t>6. BITNI DOGAĐAJI U IZVJEŠTAJNOM PERIODU</t>
  </si>
  <si>
    <t>Emitent: Bosnalijek d.d.</t>
  </si>
  <si>
    <t xml:space="preserve">BILANS USPJEHA </t>
  </si>
  <si>
    <t>Tabela B</t>
  </si>
  <si>
    <t>U '000 KM</t>
  </si>
  <si>
    <t xml:space="preserve">Opis </t>
  </si>
  <si>
    <t>Tabela C</t>
  </si>
  <si>
    <t>Tabela D</t>
  </si>
  <si>
    <t>Tabela F</t>
  </si>
  <si>
    <t>Tabela E</t>
  </si>
  <si>
    <t>Dionička premija</t>
  </si>
  <si>
    <t>Izvještaj na dan:</t>
  </si>
  <si>
    <t xml:space="preserve">IZVJEŠTAJ O NOVČANIM TOKOVIMA </t>
  </si>
  <si>
    <t>Oznaka</t>
  </si>
  <si>
    <t>Ukupno</t>
  </si>
  <si>
    <t>IZVJEŠTAJ O PROMJENAMA U KAPITALU EMITENTA</t>
  </si>
  <si>
    <t xml:space="preserve">Upisani osnovni kapital </t>
  </si>
  <si>
    <t>Revalorizacione i prenesene rezerve</t>
  </si>
  <si>
    <t>Ostale rezerve</t>
  </si>
  <si>
    <t xml:space="preserve">Akumulirana dobit </t>
  </si>
  <si>
    <t xml:space="preserve">Akumulirani gubitak </t>
  </si>
  <si>
    <t>Vlastite dionice</t>
  </si>
  <si>
    <t>Zabilješke i komentari uprave neophodni za bolje i jasnije razumjevanje podataka prezentiranih u Tabelama A, B, C i D obrazca OEI-PD</t>
  </si>
  <si>
    <t>Pozicija na koju se odnosi komentar ili zabilješka</t>
  </si>
  <si>
    <t>Komentar ili zabilješka</t>
  </si>
  <si>
    <t>Bosnalijek, farmaceutska i hemijska industrija, dioničko društvo</t>
  </si>
  <si>
    <t>Jukićeva 53, 71000 Sarajevo</t>
  </si>
  <si>
    <t>info@bosnalijek.ba</t>
  </si>
  <si>
    <t>www.bosnalijek.ba</t>
  </si>
  <si>
    <t>Izvještaj za period:</t>
  </si>
  <si>
    <t xml:space="preserve">Izvještaj na dan: </t>
  </si>
  <si>
    <t>Edin Arslanagić</t>
  </si>
  <si>
    <t>tel: +387 33 254 401; fax: +387 33 664 971</t>
  </si>
  <si>
    <t>KPMG BH d.o.o. , Sarajevo</t>
  </si>
  <si>
    <t xml:space="preserve">Željko Kordić, predsjednik; Rabija Avduli, član; Sead Sarvan, član </t>
  </si>
  <si>
    <t xml:space="preserve">7.596.256 redovnih dionica sa nominalnom cijenom od 10,00 KM i 233.731 dionica za zaposlene nominalne vrijednosti 10,00 KM </t>
  </si>
  <si>
    <t>Nije bilo emisije vrijednosnih papira kojim je pribavljen kapital</t>
  </si>
  <si>
    <t>Proizvodnja i prodaja farmaceutskih preparata</t>
  </si>
  <si>
    <t>Tekući period</t>
  </si>
  <si>
    <t>Prethodni period</t>
  </si>
  <si>
    <t xml:space="preserve">2 ureda u BiH, 2 preduzeća u inostranstvu, 9 predstavništva u inostranstvu i 8 zastupnika u inostranstvu  </t>
  </si>
  <si>
    <t>19.06.2010 godine, Bosnalijek d.d., Jukićeva 53, Sarajevo</t>
  </si>
  <si>
    <t xml:space="preserve">1. Izbor predsjednika Skupštine i dva ovjerivača zapisnika Skupštine;
2. Usvajanje Godišnjeg izvještaja o poslovanju Društva za 2009. godinu, sa izvještajima revizora, Nadzornog odbora i Odbora za reviziju;
3. Donošenje Odluke o raspodjeli i načinu upotrebe dobiti ostvarene po Godišnjem izvještaju o poslovanju Društva za 2009. godinu;
4. Donošenje Odluke o rasporedu dijela dobiti ostvarene u  2008. godini u fond rezervi Društva; 
5. Usvajanje Poslovnog plana Društva za 2010. godinu;
6. Izjašnjavanje o povjerenju članovima Nadzornog odbora Društva
</t>
  </si>
  <si>
    <t>Edin Arslanagić - Direktor; Belma Abazović - Izvršni direktor za proizvodnju i razvoj; Šefik Handžić - Izvršni direktor za opšte finansije; Nermin Zubčević - Izvršni direktor za kvalitet i regulativu</t>
  </si>
  <si>
    <t xml:space="preserve"> Puna i skraćena firma emitenta</t>
  </si>
  <si>
    <t xml:space="preserve"> Puna adresa (poštanski broj, mjesto, ulica i broj)</t>
  </si>
  <si>
    <t xml:space="preserve"> Broj telefona i faksa</t>
  </si>
  <si>
    <t xml:space="preserve"> E-mail adresa</t>
  </si>
  <si>
    <t xml:space="preserve"> Internet stranica</t>
  </si>
  <si>
    <t xml:space="preserve"> Djelatnost emitenta</t>
  </si>
  <si>
    <t xml:space="preserve"> Broj uposlenih u emitentu</t>
  </si>
  <si>
    <t xml:space="preserve"> Broj poslovnih jedinica i predstavništava emitenta</t>
  </si>
  <si>
    <t xml:space="preserve"> Firma i sjedište vanjskog revizora emitenta</t>
  </si>
  <si>
    <t xml:space="preserve"> Naznaka da li su finansijski izvještaji za period za koji se podnose revidirani od strane vanjskog revizora</t>
  </si>
  <si>
    <t xml:space="preserve"> Ime i prezime članova odbora za reviziju </t>
  </si>
  <si>
    <t xml:space="preserve"> Ime i prezime predsjednika i članova Nadzornog odbora emitenta</t>
  </si>
  <si>
    <t xml:space="preserve"> Imena i prezimena i funkcije članova Uprave emitenta</t>
  </si>
  <si>
    <t xml:space="preserve"> Broj dionica emitenta koji posjeduje svaki od članova Nadzornog odbora i uprave i učešće ukupnog nominalnog iznosa ovih dionica u osnovnom kapitalu emitenta na početku i na kraju razdoblja za koje se izvještaj podnosi </t>
  </si>
  <si>
    <t xml:space="preserve"> Ukupan broj dioničara na zadnji datum izvještajnog perioda</t>
  </si>
  <si>
    <t xml:space="preserve"> Ime i prezime svake fizičke osobe i firma svake pravne osobe koja je vlasnik više od 5% dionica emitenta s pravom glasa na kraju izvještajnog perioda  </t>
  </si>
  <si>
    <t xml:space="preserve"> Naziv pravnog lica u kojima emitent posjeduje više od 10% dionica ili vlasništva u kapitalu na kraju izvještajnog perioda  </t>
  </si>
  <si>
    <t xml:space="preserve"> Datum i mjesto održavanja </t>
  </si>
  <si>
    <t xml:space="preserve"> Dnevni red skupštine</t>
  </si>
  <si>
    <t xml:space="preserve"> Podaci o transakcijama imovinom u obimu većem od 10% vrijednosti ukupne imovine emitenata na dan transakcije navodeći činjenice koje su na to uticale  </t>
  </si>
  <si>
    <t xml:space="preserve"> Podaci o smanjenju ili povećanju imovine emitenta za više od 10% u odnosu na stanje iz prethodnog izvještaja navodeći činjenice koje su na to uticale  </t>
  </si>
  <si>
    <t xml:space="preserve"> Podaci o smanjenju ili povećanju neto dobiti ili gubitka emitenta za više od 10% u odnosu na stanje iz prethodnog izvještaja navodeći činjenice koje su na to uticale  </t>
  </si>
  <si>
    <t xml:space="preserve"> Prihodi od prodaje</t>
  </si>
  <si>
    <t xml:space="preserve"> Troškovi za prodano</t>
  </si>
  <si>
    <t xml:space="preserve"> Bruto dobit (gubitak)</t>
  </si>
  <si>
    <t xml:space="preserve"> Troškovi distribucije</t>
  </si>
  <si>
    <t xml:space="preserve"> Troškovi uprave i administracije</t>
  </si>
  <si>
    <t xml:space="preserve"> Drugi operativni rashodi</t>
  </si>
  <si>
    <t xml:space="preserve"> Dobit (gubitak) od operativnih aktivnosti</t>
  </si>
  <si>
    <t xml:space="preserve"> Neto prihodi/rashodi od udjela u dobiti pridruženih društava</t>
  </si>
  <si>
    <t xml:space="preserve"> Neto prihodi/rashodi od ulaganja u druga povezana društva</t>
  </si>
  <si>
    <t xml:space="preserve"> Neto finansijski prihodi/rashodi, uključujući i rashode po osnovu kamata</t>
  </si>
  <si>
    <t xml:space="preserve"> Neto prihodi/rashodi od promjene vrijednosti stalnih sredstava</t>
  </si>
  <si>
    <t xml:space="preserve"> Neto prihodi/rashodi od prodaje vrijednosti stalnih sredstava</t>
  </si>
  <si>
    <t xml:space="preserve"> Neto ostali prihodi/rashodi </t>
  </si>
  <si>
    <t xml:space="preserve"> Dobitak (gubitak) prije poreza</t>
  </si>
  <si>
    <t xml:space="preserve"> Porez na dobit</t>
  </si>
  <si>
    <t xml:space="preserve"> Neto dobit (gubitak) perioda </t>
  </si>
  <si>
    <t xml:space="preserve"> A. UPISANI A NEUPLAĆENI KAPITAL</t>
  </si>
  <si>
    <t xml:space="preserve"> B. STALNA SREDSTVA </t>
  </si>
  <si>
    <t xml:space="preserve"> Stalna nematerijalna sredstva</t>
  </si>
  <si>
    <t xml:space="preserve"> Nekretnine, postrojenja i oprema</t>
  </si>
  <si>
    <t xml:space="preserve"> Biološka imovina</t>
  </si>
  <si>
    <t xml:space="preserve"> Ostala stalna materijalna sredstva</t>
  </si>
  <si>
    <t xml:space="preserve"> Dugoročna finansijska ulaganja i zajmovi</t>
  </si>
  <si>
    <t xml:space="preserve"> Dugoročna potraživanja</t>
  </si>
  <si>
    <t xml:space="preserve"> Ulaganja u nekretnine</t>
  </si>
  <si>
    <t xml:space="preserve"> Sredstva klasificirana kao sredstva namijenjena za prodaju</t>
  </si>
  <si>
    <t xml:space="preserve"> Dugoročna razgraničenja</t>
  </si>
  <si>
    <t xml:space="preserve"> C. TEKUĆA SREDSTVA</t>
  </si>
  <si>
    <t xml:space="preserve"> Zalihe</t>
  </si>
  <si>
    <t xml:space="preserve"> Potraživanja od prodaje</t>
  </si>
  <si>
    <t xml:space="preserve"> Druga kratkoročna potraživanja </t>
  </si>
  <si>
    <t xml:space="preserve"> Kratkoročni finansijski plasmani</t>
  </si>
  <si>
    <t xml:space="preserve"> Novac i novčani ekvivalenti</t>
  </si>
  <si>
    <t xml:space="preserve"> Aktivna vremenska razgraničenja</t>
  </si>
  <si>
    <t xml:space="preserve"> D. GUBITAK IZNAD VISINE KAPITALA</t>
  </si>
  <si>
    <t xml:space="preserve"> UKUPNA AKTIVA</t>
  </si>
  <si>
    <t xml:space="preserve"> Vanbilansna evidencija</t>
  </si>
  <si>
    <t xml:space="preserve"> PASIVA</t>
  </si>
  <si>
    <t xml:space="preserve"> A. KAPITAL</t>
  </si>
  <si>
    <t xml:space="preserve"> Upisani osnovni kapital</t>
  </si>
  <si>
    <t xml:space="preserve"> Dionička premija</t>
  </si>
  <si>
    <t xml:space="preserve"> Revalororizacione i prenesene rezerve</t>
  </si>
  <si>
    <t xml:space="preserve"> Ostale rezerve </t>
  </si>
  <si>
    <t xml:space="preserve"> Akumulirana (zadržana) dobit</t>
  </si>
  <si>
    <t xml:space="preserve"> Akumulirani (preneseni) gubitak</t>
  </si>
  <si>
    <t xml:space="preserve"> Vlastite dionice koje drži emitent</t>
  </si>
  <si>
    <t xml:space="preserve"> B. DUGOROČNE OBAVEZE</t>
  </si>
  <si>
    <t xml:space="preserve"> Dugoročne finansijske obaveze</t>
  </si>
  <si>
    <t xml:space="preserve"> Dugoročna razgraničenja i rezervisanja</t>
  </si>
  <si>
    <t xml:space="preserve"> Kratkoročne finansijske obaveze</t>
  </si>
  <si>
    <t xml:space="preserve"> Obaveze prema dobavljačima i druge obaveze</t>
  </si>
  <si>
    <t xml:space="preserve"> Kratkoročne obaveze klasificirane u grupu sa sredstvima namijenjenim za prodaju ili otuđenje</t>
  </si>
  <si>
    <t xml:space="preserve"> Pasivna vremenska razgraničenja</t>
  </si>
  <si>
    <t xml:space="preserve"> UKUPNA PASIVA</t>
  </si>
  <si>
    <t xml:space="preserve"> AKTIVA</t>
  </si>
  <si>
    <t xml:space="preserve">BILANS STANJA </t>
  </si>
  <si>
    <t xml:space="preserve"> Dugoročen obaveze klasificirane u grupu sa sredstvima  namijenjenim za prodaju ili otuđenje</t>
  </si>
  <si>
    <t xml:space="preserve"> Novčani tok iz poslovnih aktivnosti</t>
  </si>
  <si>
    <t xml:space="preserve"> Neto dobit/gubitak</t>
  </si>
  <si>
    <t xml:space="preserve"> Usklađivanja za:</t>
  </si>
  <si>
    <t xml:space="preserve"> Amortizacija/vrijednost usklađivanja nematerijalnih sredstava</t>
  </si>
  <si>
    <t xml:space="preserve"> Gubici (dobici) od otuđenja nematerijalnih sredstava</t>
  </si>
  <si>
    <t xml:space="preserve"> Amortizacija/vrijednost usklađivanja materijalnih sredstava</t>
  </si>
  <si>
    <t xml:space="preserve"> Gubici (dobici) od otuđenja materijalnih sredstava</t>
  </si>
  <si>
    <t xml:space="preserve"> Usklađivanja po osnovu finansijskih stalnih sredstava</t>
  </si>
  <si>
    <t xml:space="preserve"> Nerealizovani rashodi (prihodi) kod razmjene valuta na tržištu (kursne razlike)</t>
  </si>
  <si>
    <t xml:space="preserve"> Ostala usklađivanja za negotovinske stavke i tokove koji se odnose na ulagačke i finansijske aktivnosti</t>
  </si>
  <si>
    <t xml:space="preserve"> Ukupno</t>
  </si>
  <si>
    <t xml:space="preserve"> Smanjenje (povećanje) zaliha</t>
  </si>
  <si>
    <t xml:space="preserve"> Smanjenje (povećanje) potraživanja od prodaje</t>
  </si>
  <si>
    <t xml:space="preserve"> Smanjenje (povećanje) drugih potraživanja </t>
  </si>
  <si>
    <t xml:space="preserve"> Smanjenje (povećanje) aktivnih vremenskih razgraničenja</t>
  </si>
  <si>
    <t xml:space="preserve"> Povećanje (smanjenje) drugih obaveza</t>
  </si>
  <si>
    <t xml:space="preserve"> Povećanje (smanjenje) pasivnih vremenskih razgraničenja</t>
  </si>
  <si>
    <t xml:space="preserve"> A. Neto novčani tok od poslovnih aktivnosti </t>
  </si>
  <si>
    <t xml:space="preserve"> Novčani tok od ulagačkih aktivnosti</t>
  </si>
  <si>
    <t xml:space="preserve"> Nabavka (prodaja) stalnih nematerijalnih sredstava</t>
  </si>
  <si>
    <t xml:space="preserve"> Nabavka (prodaja) stalnih materijalnih sredstava</t>
  </si>
  <si>
    <t xml:space="preserve"> Sticanje (otuđenje) udjela u zavisnim društvima </t>
  </si>
  <si>
    <t xml:space="preserve"> Sticanje (otuđenje) udjela u pridruženim društvima</t>
  </si>
  <si>
    <t xml:space="preserve"> Dati zajmovi (povrat zajmova) pravnim osobama u grupi</t>
  </si>
  <si>
    <t xml:space="preserve"> Dati zajmovi (povrat zajmova) drugim povezanim pravnim osobama</t>
  </si>
  <si>
    <t xml:space="preserve"> Sticanje (otuđenje) drugih ulaganja</t>
  </si>
  <si>
    <t xml:space="preserve"> Dati zajmovi (povrat zajmova) drugim pravnim osobama</t>
  </si>
  <si>
    <t xml:space="preserve"> Ostali novčani tokovi od ulagačkih aktivnosti</t>
  </si>
  <si>
    <t xml:space="preserve"> B. Neto novčani tok od ulagačkih aktivnosti </t>
  </si>
  <si>
    <t xml:space="preserve"> Novčani tok od finansijskih aktivnosti                           </t>
  </si>
  <si>
    <t xml:space="preserve"> Primici od izdavanja dionica i ostalih oblika formiranja i povećanja kapitala</t>
  </si>
  <si>
    <t xml:space="preserve"> Otkup (iskup) dionica i ostalih oblika kapitala</t>
  </si>
  <si>
    <t xml:space="preserve"> Nabavka (prodaja) vlastitih dionica</t>
  </si>
  <si>
    <t xml:space="preserve"> Primljena pozajmljena sredstva</t>
  </si>
  <si>
    <t xml:space="preserve"> Povrat pozajmljenih sredstava</t>
  </si>
  <si>
    <t xml:space="preserve"> Isplata dividendi</t>
  </si>
  <si>
    <t xml:space="preserve"> Ostali novčani tokovi od finansijskih aktivnosti</t>
  </si>
  <si>
    <t xml:space="preserve"> C. Neto novčani tok od finansijskih aktivnosti</t>
  </si>
  <si>
    <t xml:space="preserve"> Početno stanje novca na na računu i blagajni  </t>
  </si>
  <si>
    <t xml:space="preserve"> Krajnje stanje novca na na računu i blagajni   </t>
  </si>
  <si>
    <t xml:space="preserve"> Neto povećanje (smanjenje) novca na računu i u blagajni </t>
  </si>
  <si>
    <t>Veljko Trivun – Predsjednik; Rifat Klopić - član; Abdulhakim M. El Misurati - član; Abdul - Umid Šalaka - član; Edin Buljubašić – član</t>
  </si>
  <si>
    <t xml:space="preserve"> C. KRATKOROČNE OBAVEZE</t>
  </si>
  <si>
    <t xml:space="preserve"> Broj emitovanih dionica i nominalna cijena po dionici na zadnji datum izvještajnog perioda</t>
  </si>
  <si>
    <t>Podaci o emisiji vrijednosnih papira i  načinu upotrebe kapitala pribavljenog putem emisije vrijednosnih papira emitenta u izvještajnom periodu</t>
  </si>
  <si>
    <t>Nije bilo smanjenja ili povećanja imovine u izvještajnom periodu</t>
  </si>
  <si>
    <t xml:space="preserve"> Federalno ministarstvo energije, rudarstva i industrije - 19,26 %; The Economic and Social Development Fund ( LYBIA ) - 8,78 %; International Finance Corporation ( USA ) - 8,37 %</t>
  </si>
  <si>
    <t>Tabela A - Imena i prezimena i funkcije članova Uprave</t>
  </si>
  <si>
    <t>01.01.-31.12.2010.</t>
  </si>
  <si>
    <t>31.12.2010.</t>
  </si>
  <si>
    <t xml:space="preserve"> Stanje na 31.12. 2010. godine</t>
  </si>
  <si>
    <t>Da</t>
  </si>
  <si>
    <t xml:space="preserve">NO: Veljko Trivun - Predsjednik 897 (na početku perioda) i 897 (na kraju perioda); Rifat Klopić - član 0 i 0; Edin  Buljubašić - član 1.391 i 2.500; Abdul - Umid Šalaka - član 13.857 i 14.229;  Abdulhakim M.El Misurati - član 0 i 0;                                                                                          UPRAVA Edin Arslanagić -  Direktor 34.592 i 34.592;  Belma Abazović - Izvršni direktor za proizvodnju i razvoj 610 i 610; Šefik Handžić - Izvršni direktor za opšte finansije 11.590 i 11.940; Nermin Zubčević - Izvršni direktor za kvalitet i regulativu 1.120 i 1.120; </t>
  </si>
  <si>
    <t xml:space="preserve"> Povećanje (smanjenje) obaveza prema dobavljačima</t>
  </si>
  <si>
    <t xml:space="preserve"> Neto povećanje (smanjenje) novca na računu i blagajni (A+B+C)</t>
  </si>
  <si>
    <t>Nedimu Vilogorcu je 30.07. 2010. godine prestao mandat izvršnog direktora za korporativne finansije i komunikaciju Sporazumom o raskidu ugovora o ovlaštenjima, odgovornosti i pravima izvršnog direktora za korporativne finansije i komunikaciju, zaključenog na zahtjev Nedima Vilogorca.</t>
  </si>
  <si>
    <t>Neto dobit je iznosila 4,2 miliona KM, što je potvrdio neovisni revizor u svom finansijskom izvještaju o poslovanju Društva u 2010.godini. Razlika u neto dobiti, u odnosu na prethodni period od 53 posto, rezultat je manjih prihoda od prodaje u odnosu na prethodnu godinu (7,2%) zbog sniženja prodajnih cijena, koji se i pored povećanja broja prodatih jediničnih pakovanja (3%) i internih ušteda od 3,2% njie mogao nadomjestiti. Pored ovoga na dobit su uticali i događaji konstatovani u februaru ove godine koji se odnose na poslovanje u 2010. godini. Ovi događaji zahtijevali su otpis investicije u toku, koja se ne može realizovati zbog okolnosti na koje Kompanija nije mogla uticati, te otpis nenaplativih potraživanja starijih od godinu dana.</t>
  </si>
  <si>
    <t>Dejan Đorđević</t>
  </si>
  <si>
    <t>28.04.2011.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</si>
</sst>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\(#,##0\)"/>
    <numFmt numFmtId="196" formatCode="#,###;\(#,###\)"/>
    <numFmt numFmtId="197" formatCode="#,##0\ ;\(#,##0\)\ "/>
    <numFmt numFmtId="198" formatCode="#,###\ ;\(#,###\)\ "/>
    <numFmt numFmtId="199" formatCode="_(* #,##0_);_(* \(#,##0\);_(* &quot;-&quot;??_);_(@_)"/>
  </numFmts>
  <fonts count="49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RO_Dutch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6" fillId="31" borderId="6" applyFill="0" applyAlignment="0">
      <protection/>
    </xf>
    <xf numFmtId="0" fontId="42" fillId="0" borderId="7" applyNumberFormat="0" applyFill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0" fillId="0" borderId="0" xfId="58" applyFont="1" applyFill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0" fillId="34" borderId="11" xfId="58" applyFont="1" applyFill="1" applyBorder="1" applyAlignment="1">
      <alignment horizontal="center" vertical="center"/>
      <protection/>
    </xf>
    <xf numFmtId="0" fontId="12" fillId="0" borderId="0" xfId="58" applyFont="1" applyAlignment="1">
      <alignment vertical="center"/>
      <protection/>
    </xf>
    <xf numFmtId="0" fontId="10" fillId="0" borderId="0" xfId="58" applyNumberFormat="1" applyFont="1" applyAlignment="1">
      <alignment horizontal="left" vertical="center"/>
      <protection/>
    </xf>
    <xf numFmtId="0" fontId="11" fillId="0" borderId="0" xfId="0" applyNumberFormat="1" applyFont="1" applyAlignment="1">
      <alignment horizontal="left" vertical="center"/>
    </xf>
    <xf numFmtId="0" fontId="10" fillId="0" borderId="0" xfId="58" applyNumberFormat="1" applyFont="1" applyBorder="1" applyAlignment="1">
      <alignment horizontal="left" vertical="center"/>
      <protection/>
    </xf>
    <xf numFmtId="0" fontId="11" fillId="0" borderId="0" xfId="58" applyNumberFormat="1" applyFont="1" applyBorder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0" fontId="11" fillId="0" borderId="12" xfId="58" applyNumberFormat="1" applyFont="1" applyBorder="1" applyAlignment="1">
      <alignment horizontal="left" vertical="center"/>
      <protection/>
    </xf>
    <xf numFmtId="0" fontId="11" fillId="0" borderId="13" xfId="58" applyNumberFormat="1" applyFont="1" applyBorder="1" applyAlignment="1">
      <alignment horizontal="left" vertical="center"/>
      <protection/>
    </xf>
    <xf numFmtId="0" fontId="12" fillId="0" borderId="0" xfId="58" applyNumberFormat="1" applyFont="1" applyAlignment="1">
      <alignment horizontal="left" vertical="center"/>
      <protection/>
    </xf>
    <xf numFmtId="0" fontId="11" fillId="0" borderId="14" xfId="58" applyNumberFormat="1" applyFont="1" applyBorder="1" applyAlignment="1">
      <alignment horizontal="right" vertical="center"/>
      <protection/>
    </xf>
    <xf numFmtId="0" fontId="10" fillId="34" borderId="11" xfId="58" applyNumberFormat="1" applyFont="1" applyFill="1" applyBorder="1" applyAlignment="1">
      <alignment horizontal="center" vertical="center"/>
      <protection/>
    </xf>
    <xf numFmtId="0" fontId="10" fillId="0" borderId="0" xfId="58" applyFont="1" applyAlignment="1">
      <alignment horizontal="left" vertical="center"/>
      <protection/>
    </xf>
    <xf numFmtId="0" fontId="11" fillId="0" borderId="0" xfId="58" applyFont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left" vertical="center"/>
      <protection/>
    </xf>
    <xf numFmtId="0" fontId="12" fillId="0" borderId="0" xfId="58" applyFont="1" applyAlignment="1">
      <alignment horizontal="left" vertical="center"/>
      <protection/>
    </xf>
    <xf numFmtId="0" fontId="12" fillId="0" borderId="0" xfId="58" applyFont="1" applyBorder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>
      <alignment horizontal="center" vertical="center"/>
    </xf>
    <xf numFmtId="0" fontId="10" fillId="0" borderId="0" xfId="58" applyNumberFormat="1" applyFont="1" applyAlignment="1">
      <alignment horizontal="center" vertical="center"/>
      <protection/>
    </xf>
    <xf numFmtId="0" fontId="10" fillId="0" borderId="0" xfId="58" applyNumberFormat="1" applyFont="1" applyBorder="1" applyAlignment="1">
      <alignment horizontal="center" vertical="center"/>
      <protection/>
    </xf>
    <xf numFmtId="0" fontId="11" fillId="0" borderId="14" xfId="58" applyNumberFormat="1" applyFont="1" applyBorder="1" applyAlignment="1">
      <alignment horizontal="center" vertical="center"/>
      <protection/>
    </xf>
    <xf numFmtId="0" fontId="12" fillId="31" borderId="14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right" vertical="center"/>
    </xf>
    <xf numFmtId="0" fontId="12" fillId="31" borderId="14" xfId="58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Alignment="1">
      <alignment horizontal="left" vertical="center" wrapText="1"/>
    </xf>
    <xf numFmtId="0" fontId="12" fillId="35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12" fillId="35" borderId="21" xfId="0" applyNumberFormat="1" applyFont="1" applyFill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58" applyFont="1" applyAlignment="1">
      <alignment horizontal="left" vertical="center" wrapText="1"/>
      <protection/>
    </xf>
    <xf numFmtId="0" fontId="12" fillId="0" borderId="0" xfId="58" applyFont="1" applyAlignment="1">
      <alignment horizontal="left" vertical="center" wrapText="1"/>
      <protection/>
    </xf>
    <xf numFmtId="0" fontId="10" fillId="34" borderId="23" xfId="58" applyFont="1" applyFill="1" applyBorder="1" applyAlignment="1">
      <alignment vertical="center"/>
      <protection/>
    </xf>
    <xf numFmtId="0" fontId="12" fillId="0" borderId="24" xfId="58" applyNumberFormat="1" applyFont="1" applyBorder="1" applyAlignment="1">
      <alignment horizontal="left" vertical="center"/>
      <protection/>
    </xf>
    <xf numFmtId="0" fontId="12" fillId="0" borderId="25" xfId="58" applyNumberFormat="1" applyFont="1" applyBorder="1" applyAlignment="1">
      <alignment horizontal="left" vertical="center"/>
      <protection/>
    </xf>
    <xf numFmtId="0" fontId="12" fillId="0" borderId="26" xfId="58" applyNumberFormat="1" applyFont="1" applyBorder="1" applyAlignment="1">
      <alignment horizontal="left" vertical="center"/>
      <protection/>
    </xf>
    <xf numFmtId="0" fontId="11" fillId="0" borderId="0" xfId="58" applyFont="1" applyBorder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0" fillId="0" borderId="27" xfId="0" applyFont="1" applyBorder="1" applyAlignment="1">
      <alignment vertical="center"/>
    </xf>
    <xf numFmtId="0" fontId="10" fillId="0" borderId="28" xfId="58" applyFont="1" applyBorder="1" applyAlignment="1">
      <alignment vertical="center"/>
      <protection/>
    </xf>
    <xf numFmtId="0" fontId="11" fillId="0" borderId="28" xfId="58" applyFont="1" applyBorder="1" applyAlignment="1">
      <alignment vertical="center"/>
      <protection/>
    </xf>
    <xf numFmtId="0" fontId="11" fillId="0" borderId="28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/>
    </xf>
    <xf numFmtId="0" fontId="12" fillId="0" borderId="0" xfId="58" applyFont="1" applyAlignment="1">
      <alignment horizontal="right" vertical="center"/>
      <protection/>
    </xf>
    <xf numFmtId="0" fontId="11" fillId="0" borderId="27" xfId="58" applyFont="1" applyBorder="1" applyAlignment="1">
      <alignment horizontal="left" vertical="center"/>
      <protection/>
    </xf>
    <xf numFmtId="0" fontId="11" fillId="0" borderId="28" xfId="58" applyFont="1" applyBorder="1" applyAlignment="1">
      <alignment horizontal="left" vertical="center"/>
      <protection/>
    </xf>
    <xf numFmtId="0" fontId="12" fillId="0" borderId="28" xfId="58" applyFont="1" applyBorder="1" applyAlignment="1">
      <alignment horizontal="left" vertical="center"/>
      <protection/>
    </xf>
    <xf numFmtId="0" fontId="12" fillId="0" borderId="29" xfId="58" applyFont="1" applyBorder="1" applyAlignment="1">
      <alignment horizontal="left" vertical="center"/>
      <protection/>
    </xf>
    <xf numFmtId="0" fontId="12" fillId="0" borderId="30" xfId="58" applyNumberFormat="1" applyFont="1" applyBorder="1" applyAlignment="1">
      <alignment horizontal="left" vertical="center"/>
      <protection/>
    </xf>
    <xf numFmtId="0" fontId="12" fillId="0" borderId="28" xfId="58" applyNumberFormat="1" applyFont="1" applyBorder="1" applyAlignment="1">
      <alignment horizontal="left" vertical="center"/>
      <protection/>
    </xf>
    <xf numFmtId="0" fontId="11" fillId="0" borderId="28" xfId="58" applyNumberFormat="1" applyFont="1" applyBorder="1" applyAlignment="1">
      <alignment horizontal="left" vertical="center"/>
      <protection/>
    </xf>
    <xf numFmtId="0" fontId="12" fillId="0" borderId="29" xfId="58" applyNumberFormat="1" applyFont="1" applyBorder="1" applyAlignment="1">
      <alignment horizontal="left" vertical="center"/>
      <protection/>
    </xf>
    <xf numFmtId="0" fontId="11" fillId="0" borderId="29" xfId="58" applyNumberFormat="1" applyFont="1" applyBorder="1" applyAlignment="1">
      <alignment horizontal="left" vertical="center"/>
      <protection/>
    </xf>
    <xf numFmtId="0" fontId="11" fillId="31" borderId="31" xfId="58" applyNumberFormat="1" applyFont="1" applyFill="1" applyBorder="1" applyAlignment="1">
      <alignment horizontal="center" vertical="center"/>
      <protection/>
    </xf>
    <xf numFmtId="0" fontId="11" fillId="31" borderId="32" xfId="58" applyNumberFormat="1" applyFont="1" applyFill="1" applyBorder="1" applyAlignment="1">
      <alignment horizontal="center" vertical="center"/>
      <protection/>
    </xf>
    <xf numFmtId="0" fontId="11" fillId="31" borderId="33" xfId="58" applyNumberFormat="1" applyFont="1" applyFill="1" applyBorder="1" applyAlignment="1">
      <alignment horizontal="center" vertical="center"/>
      <protection/>
    </xf>
    <xf numFmtId="0" fontId="12" fillId="35" borderId="21" xfId="0" applyFont="1" applyFill="1" applyBorder="1" applyAlignment="1">
      <alignment horizontal="center" vertical="center" wrapText="1"/>
    </xf>
    <xf numFmtId="0" fontId="10" fillId="0" borderId="34" xfId="58" applyFont="1" applyBorder="1" applyAlignment="1">
      <alignment vertical="center"/>
      <protection/>
    </xf>
    <xf numFmtId="0" fontId="10" fillId="0" borderId="0" xfId="58" applyNumberFormat="1" applyFont="1" applyFill="1" applyAlignment="1">
      <alignment horizontal="right" vertical="center"/>
      <protection/>
    </xf>
    <xf numFmtId="0" fontId="12" fillId="0" borderId="0" xfId="58" applyNumberFormat="1" applyFont="1" applyAlignment="1">
      <alignment horizontal="right" vertical="center"/>
      <protection/>
    </xf>
    <xf numFmtId="0" fontId="10" fillId="34" borderId="23" xfId="58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Border="1" applyAlignment="1">
      <alignment vertical="center"/>
    </xf>
    <xf numFmtId="197" fontId="11" fillId="0" borderId="32" xfId="58" applyNumberFormat="1" applyFont="1" applyBorder="1" applyAlignment="1">
      <alignment horizontal="right" vertical="center"/>
      <protection/>
    </xf>
    <xf numFmtId="197" fontId="12" fillId="0" borderId="32" xfId="58" applyNumberFormat="1" applyFont="1" applyBorder="1" applyAlignment="1">
      <alignment horizontal="right" vertical="center"/>
      <protection/>
    </xf>
    <xf numFmtId="197" fontId="12" fillId="0" borderId="33" xfId="58" applyNumberFormat="1" applyFont="1" applyBorder="1" applyAlignment="1">
      <alignment horizontal="right" vertical="center"/>
      <protection/>
    </xf>
    <xf numFmtId="198" fontId="11" fillId="0" borderId="32" xfId="58" applyNumberFormat="1" applyFont="1" applyBorder="1" applyAlignment="1">
      <alignment horizontal="right" vertical="center"/>
      <protection/>
    </xf>
    <xf numFmtId="198" fontId="12" fillId="0" borderId="32" xfId="58" applyNumberFormat="1" applyFont="1" applyBorder="1" applyAlignment="1">
      <alignment horizontal="right" vertical="center"/>
      <protection/>
    </xf>
    <xf numFmtId="197" fontId="11" fillId="0" borderId="31" xfId="58" applyNumberFormat="1" applyFont="1" applyBorder="1" applyAlignment="1">
      <alignment horizontal="right" vertical="center"/>
      <protection/>
    </xf>
    <xf numFmtId="197" fontId="12" fillId="0" borderId="14" xfId="58" applyNumberFormat="1" applyFont="1" applyBorder="1" applyAlignment="1">
      <alignment horizontal="right" vertical="center"/>
      <protection/>
    </xf>
    <xf numFmtId="197" fontId="11" fillId="0" borderId="14" xfId="58" applyNumberFormat="1" applyFont="1" applyBorder="1" applyAlignment="1">
      <alignment horizontal="right" vertical="center"/>
      <protection/>
    </xf>
    <xf numFmtId="198" fontId="11" fillId="0" borderId="31" xfId="58" applyNumberFormat="1" applyFont="1" applyBorder="1" applyAlignment="1">
      <alignment horizontal="right" vertical="center"/>
      <protection/>
    </xf>
    <xf numFmtId="198" fontId="11" fillId="0" borderId="33" xfId="58" applyNumberFormat="1" applyFont="1" applyBorder="1" applyAlignment="1">
      <alignment horizontal="right" vertical="center"/>
      <protection/>
    </xf>
    <xf numFmtId="198" fontId="12" fillId="0" borderId="14" xfId="58" applyNumberFormat="1" applyFont="1" applyBorder="1" applyAlignment="1">
      <alignment horizontal="right" vertical="center"/>
      <protection/>
    </xf>
    <xf numFmtId="198" fontId="12" fillId="0" borderId="31" xfId="58" applyNumberFormat="1" applyFont="1" applyBorder="1" applyAlignment="1">
      <alignment horizontal="right" vertical="center"/>
      <protection/>
    </xf>
    <xf numFmtId="198" fontId="11" fillId="0" borderId="35" xfId="58" applyNumberFormat="1" applyFont="1" applyBorder="1" applyAlignment="1">
      <alignment horizontal="right" vertical="center"/>
      <protection/>
    </xf>
    <xf numFmtId="198" fontId="11" fillId="0" borderId="14" xfId="58" applyNumberFormat="1" applyFont="1" applyBorder="1" applyAlignment="1">
      <alignment horizontal="right" vertical="center"/>
      <protection/>
    </xf>
    <xf numFmtId="197" fontId="12" fillId="31" borderId="14" xfId="58" applyNumberFormat="1" applyFont="1" applyFill="1" applyBorder="1" applyAlignment="1" applyProtection="1">
      <alignment horizontal="right" vertical="center"/>
      <protection/>
    </xf>
    <xf numFmtId="197" fontId="11" fillId="31" borderId="31" xfId="58" applyNumberFormat="1" applyFont="1" applyFill="1" applyBorder="1" applyAlignment="1" applyProtection="1">
      <alignment horizontal="right" vertical="center"/>
      <protection/>
    </xf>
    <xf numFmtId="197" fontId="11" fillId="31" borderId="32" xfId="58" applyNumberFormat="1" applyFont="1" applyFill="1" applyBorder="1" applyAlignment="1" applyProtection="1">
      <alignment horizontal="right" vertical="center"/>
      <protection/>
    </xf>
    <xf numFmtId="197" fontId="11" fillId="31" borderId="33" xfId="58" applyNumberFormat="1" applyFont="1" applyFill="1" applyBorder="1" applyAlignment="1" applyProtection="1">
      <alignment horizontal="right" vertical="center"/>
      <protection/>
    </xf>
    <xf numFmtId="197" fontId="11" fillId="0" borderId="33" xfId="58" applyNumberFormat="1" applyFont="1" applyBorder="1" applyAlignment="1">
      <alignment horizontal="right" vertical="center"/>
      <protection/>
    </xf>
    <xf numFmtId="197" fontId="11" fillId="31" borderId="14" xfId="58" applyNumberFormat="1" applyFont="1" applyFill="1" applyBorder="1" applyAlignment="1" applyProtection="1">
      <alignment horizontal="right" vertical="center"/>
      <protection/>
    </xf>
    <xf numFmtId="197" fontId="12" fillId="0" borderId="36" xfId="0" applyNumberFormat="1" applyFont="1" applyBorder="1" applyAlignment="1" applyProtection="1">
      <alignment horizontal="right" vertical="center"/>
      <protection locked="0"/>
    </xf>
    <xf numFmtId="197" fontId="11" fillId="0" borderId="37" xfId="0" applyNumberFormat="1" applyFont="1" applyBorder="1" applyAlignment="1" applyProtection="1">
      <alignment horizontal="right" vertical="center"/>
      <protection locked="0"/>
    </xf>
    <xf numFmtId="197" fontId="11" fillId="0" borderId="38" xfId="0" applyNumberFormat="1" applyFont="1" applyBorder="1" applyAlignment="1" applyProtection="1">
      <alignment horizontal="right" vertical="center"/>
      <protection locked="0"/>
    </xf>
    <xf numFmtId="197" fontId="11" fillId="0" borderId="39" xfId="0" applyNumberFormat="1" applyFont="1" applyBorder="1" applyAlignment="1" applyProtection="1">
      <alignment horizontal="right" vertical="center"/>
      <protection locked="0"/>
    </xf>
    <xf numFmtId="197" fontId="11" fillId="0" borderId="40" xfId="0" applyNumberFormat="1" applyFont="1" applyBorder="1" applyAlignment="1" applyProtection="1">
      <alignment horizontal="right" vertical="center"/>
      <protection locked="0"/>
    </xf>
    <xf numFmtId="197" fontId="12" fillId="0" borderId="39" xfId="0" applyNumberFormat="1" applyFont="1" applyBorder="1" applyAlignment="1" applyProtection="1">
      <alignment horizontal="right" vertical="center"/>
      <protection hidden="1"/>
    </xf>
    <xf numFmtId="198" fontId="12" fillId="0" borderId="36" xfId="0" applyNumberFormat="1" applyFont="1" applyBorder="1" applyAlignment="1" applyProtection="1">
      <alignment horizontal="right" vertical="center"/>
      <protection locked="0"/>
    </xf>
    <xf numFmtId="198" fontId="12" fillId="0" borderId="41" xfId="0" applyNumberFormat="1" applyFont="1" applyBorder="1" applyAlignment="1" applyProtection="1">
      <alignment horizontal="right" vertical="center"/>
      <protection hidden="1"/>
    </xf>
    <xf numFmtId="198" fontId="12" fillId="0" borderId="42" xfId="0" applyNumberFormat="1" applyFont="1" applyBorder="1" applyAlignment="1" applyProtection="1">
      <alignment horizontal="right" vertical="center"/>
      <protection hidden="1"/>
    </xf>
    <xf numFmtId="198" fontId="12" fillId="0" borderId="43" xfId="0" applyNumberFormat="1" applyFont="1" applyBorder="1" applyAlignment="1" applyProtection="1">
      <alignment horizontal="right" vertical="center"/>
      <protection hidden="1"/>
    </xf>
    <xf numFmtId="198" fontId="12" fillId="0" borderId="44" xfId="0" applyNumberFormat="1" applyFont="1" applyBorder="1" applyAlignment="1" applyProtection="1">
      <alignment horizontal="right" vertical="center"/>
      <protection hidden="1"/>
    </xf>
    <xf numFmtId="198" fontId="12" fillId="0" borderId="45" xfId="0" applyNumberFormat="1" applyFont="1" applyBorder="1" applyAlignment="1" applyProtection="1">
      <alignment horizontal="right" vertical="center"/>
      <protection hidden="1"/>
    </xf>
    <xf numFmtId="197" fontId="11" fillId="0" borderId="0" xfId="58" applyNumberFormat="1" applyFont="1" applyAlignment="1">
      <alignment horizontal="left" vertical="center"/>
      <protection/>
    </xf>
    <xf numFmtId="3" fontId="11" fillId="0" borderId="0" xfId="58" applyNumberFormat="1" applyFont="1" applyAlignment="1">
      <alignment horizontal="left" vertical="center"/>
      <protection/>
    </xf>
    <xf numFmtId="3" fontId="14" fillId="0" borderId="0" xfId="0" applyNumberFormat="1" applyFont="1" applyAlignment="1">
      <alignment/>
    </xf>
    <xf numFmtId="198" fontId="11" fillId="0" borderId="0" xfId="58" applyNumberFormat="1" applyFont="1" applyAlignment="1">
      <alignment vertical="center"/>
      <protection/>
    </xf>
    <xf numFmtId="0" fontId="11" fillId="0" borderId="46" xfId="0" applyNumberFormat="1" applyFont="1" applyBorder="1" applyAlignment="1">
      <alignment horizontal="center" vertical="center"/>
    </xf>
    <xf numFmtId="197" fontId="11" fillId="0" borderId="47" xfId="58" applyNumberFormat="1" applyFont="1" applyBorder="1" applyAlignment="1">
      <alignment horizontal="right" vertical="center"/>
      <protection/>
    </xf>
    <xf numFmtId="14" fontId="11" fillId="0" borderId="46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0" fontId="10" fillId="0" borderId="48" xfId="58" applyFont="1" applyBorder="1" applyAlignment="1">
      <alignment vertical="center" wrapText="1"/>
      <protection/>
    </xf>
    <xf numFmtId="0" fontId="10" fillId="0" borderId="6" xfId="58" applyFont="1" applyBorder="1" applyAlignment="1">
      <alignment vertical="center" wrapText="1"/>
      <protection/>
    </xf>
    <xf numFmtId="0" fontId="11" fillId="0" borderId="48" xfId="58" applyFont="1" applyBorder="1" applyAlignment="1">
      <alignment vertical="center" wrapText="1"/>
      <protection/>
    </xf>
    <xf numFmtId="0" fontId="11" fillId="0" borderId="6" xfId="58" applyFont="1" applyBorder="1" applyAlignment="1">
      <alignment vertical="center" wrapText="1"/>
      <protection/>
    </xf>
    <xf numFmtId="0" fontId="10" fillId="0" borderId="0" xfId="58" applyFont="1" applyBorder="1" applyAlignment="1">
      <alignment vertical="center"/>
      <protection/>
    </xf>
    <xf numFmtId="0" fontId="10" fillId="34" borderId="49" xfId="58" applyFont="1" applyFill="1" applyBorder="1" applyAlignment="1">
      <alignment horizontal="center" vertical="center"/>
      <protection/>
    </xf>
    <xf numFmtId="0" fontId="10" fillId="34" borderId="50" xfId="58" applyFont="1" applyFill="1" applyBorder="1" applyAlignment="1">
      <alignment horizontal="center" vertical="center"/>
      <protection/>
    </xf>
    <xf numFmtId="0" fontId="10" fillId="0" borderId="34" xfId="58" applyFont="1" applyBorder="1" applyAlignment="1">
      <alignment vertical="center"/>
      <protection/>
    </xf>
    <xf numFmtId="0" fontId="10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58" applyNumberFormat="1" applyFont="1" applyAlignment="1">
      <alignment horizontal="left" vertical="center"/>
      <protection/>
    </xf>
    <xf numFmtId="0" fontId="11" fillId="0" borderId="46" xfId="58" applyNumberFormat="1" applyFont="1" applyBorder="1" applyAlignment="1">
      <alignment horizontal="center" vertical="center"/>
      <protection/>
    </xf>
    <xf numFmtId="0" fontId="10" fillId="0" borderId="4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48" xfId="58" applyFont="1" applyBorder="1" applyAlignment="1">
      <alignment horizontal="center" vertical="center"/>
      <protection/>
    </xf>
    <xf numFmtId="0" fontId="11" fillId="0" borderId="28" xfId="58" applyFont="1" applyBorder="1" applyAlignment="1">
      <alignment horizontal="center" vertical="center"/>
      <protection/>
    </xf>
    <xf numFmtId="0" fontId="11" fillId="0" borderId="53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7" fillId="0" borderId="48" xfId="53" applyBorder="1" applyAlignment="1" applyProtection="1">
      <alignment horizontal="center" vertical="center"/>
      <protection/>
    </xf>
    <xf numFmtId="0" fontId="11" fillId="0" borderId="48" xfId="58" applyFont="1" applyBorder="1" applyAlignment="1">
      <alignment horizontal="center" vertical="center" wrapText="1"/>
      <protection/>
    </xf>
    <xf numFmtId="0" fontId="11" fillId="0" borderId="28" xfId="58" applyFont="1" applyBorder="1" applyAlignment="1">
      <alignment horizontal="center" vertical="center" wrapText="1"/>
      <protection/>
    </xf>
    <xf numFmtId="0" fontId="10" fillId="34" borderId="23" xfId="58" applyFont="1" applyFill="1" applyBorder="1" applyAlignment="1">
      <alignment horizontal="center" vertical="center"/>
      <protection/>
    </xf>
    <xf numFmtId="0" fontId="11" fillId="0" borderId="51" xfId="58" applyFont="1" applyBorder="1" applyAlignment="1">
      <alignment horizontal="center" vertical="center"/>
      <protection/>
    </xf>
    <xf numFmtId="0" fontId="11" fillId="0" borderId="27" xfId="58" applyFont="1" applyBorder="1" applyAlignment="1">
      <alignment horizontal="center" vertical="center"/>
      <protection/>
    </xf>
    <xf numFmtId="0" fontId="10" fillId="0" borderId="0" xfId="58" applyFont="1" applyFill="1" applyAlignment="1">
      <alignment horizontal="right" vertical="center"/>
      <protection/>
    </xf>
    <xf numFmtId="3" fontId="11" fillId="0" borderId="48" xfId="58" applyNumberFormat="1" applyFont="1" applyBorder="1" applyAlignment="1">
      <alignment horizontal="center" vertical="center"/>
      <protection/>
    </xf>
    <xf numFmtId="0" fontId="12" fillId="0" borderId="48" xfId="58" applyFont="1" applyBorder="1" applyAlignment="1">
      <alignment horizontal="left" vertical="center"/>
      <protection/>
    </xf>
    <xf numFmtId="0" fontId="12" fillId="0" borderId="6" xfId="58" applyFont="1" applyBorder="1" applyAlignment="1">
      <alignment horizontal="left" vertical="center"/>
      <protection/>
    </xf>
    <xf numFmtId="0" fontId="11" fillId="0" borderId="48" xfId="58" applyFont="1" applyBorder="1" applyAlignment="1">
      <alignment horizontal="left" vertical="center"/>
      <protection/>
    </xf>
    <xf numFmtId="0" fontId="11" fillId="0" borderId="6" xfId="58" applyFont="1" applyBorder="1" applyAlignment="1">
      <alignment horizontal="left" vertical="center"/>
      <protection/>
    </xf>
    <xf numFmtId="0" fontId="10" fillId="0" borderId="0" xfId="0" applyNumberFormat="1" applyFont="1" applyAlignment="1">
      <alignment horizontal="left" vertical="center" wrapText="1"/>
    </xf>
    <xf numFmtId="0" fontId="10" fillId="0" borderId="0" xfId="58" applyFont="1" applyAlignment="1">
      <alignment horizontal="left" vertical="center"/>
      <protection/>
    </xf>
    <xf numFmtId="0" fontId="11" fillId="0" borderId="51" xfId="58" applyFont="1" applyBorder="1" applyAlignment="1">
      <alignment horizontal="left" vertical="center"/>
      <protection/>
    </xf>
    <xf numFmtId="0" fontId="11" fillId="0" borderId="52" xfId="58" applyFont="1" applyBorder="1" applyAlignment="1">
      <alignment horizontal="left" vertical="center"/>
      <protection/>
    </xf>
    <xf numFmtId="0" fontId="12" fillId="0" borderId="53" xfId="58" applyFont="1" applyBorder="1" applyAlignment="1">
      <alignment horizontal="left" vertical="center"/>
      <protection/>
    </xf>
    <xf numFmtId="0" fontId="12" fillId="0" borderId="54" xfId="58" applyFont="1" applyBorder="1" applyAlignment="1">
      <alignment horizontal="left" vertical="center"/>
      <protection/>
    </xf>
    <xf numFmtId="0" fontId="10" fillId="34" borderId="49" xfId="58" applyNumberFormat="1" applyFont="1" applyFill="1" applyBorder="1" applyAlignment="1">
      <alignment horizontal="center" vertical="center" wrapText="1"/>
      <protection/>
    </xf>
    <xf numFmtId="0" fontId="10" fillId="34" borderId="50" xfId="58" applyNumberFormat="1" applyFont="1" applyFill="1" applyBorder="1" applyAlignment="1">
      <alignment horizontal="center" vertical="center" wrapText="1"/>
      <protection/>
    </xf>
    <xf numFmtId="0" fontId="11" fillId="0" borderId="48" xfId="58" applyNumberFormat="1" applyFont="1" applyBorder="1" applyAlignment="1">
      <alignment horizontal="left" vertical="center" wrapText="1"/>
      <protection/>
    </xf>
    <xf numFmtId="0" fontId="11" fillId="0" borderId="6" xfId="58" applyNumberFormat="1" applyFont="1" applyBorder="1" applyAlignment="1">
      <alignment horizontal="left" vertical="center"/>
      <protection/>
    </xf>
    <xf numFmtId="0" fontId="11" fillId="0" borderId="48" xfId="58" applyNumberFormat="1" applyFont="1" applyBorder="1" applyAlignment="1">
      <alignment horizontal="left" vertical="center"/>
      <protection/>
    </xf>
    <xf numFmtId="0" fontId="12" fillId="0" borderId="55" xfId="58" applyNumberFormat="1" applyFont="1" applyBorder="1" applyAlignment="1">
      <alignment horizontal="left" vertical="center" wrapText="1"/>
      <protection/>
    </xf>
    <xf numFmtId="0" fontId="12" fillId="0" borderId="56" xfId="58" applyNumberFormat="1" applyFont="1" applyBorder="1" applyAlignment="1">
      <alignment horizontal="left" vertical="center"/>
      <protection/>
    </xf>
    <xf numFmtId="0" fontId="12" fillId="0" borderId="57" xfId="58" applyNumberFormat="1" applyFont="1" applyBorder="1" applyAlignment="1">
      <alignment horizontal="left" vertical="center"/>
      <protection/>
    </xf>
    <xf numFmtId="0" fontId="12" fillId="0" borderId="58" xfId="58" applyNumberFormat="1" applyFont="1" applyBorder="1" applyAlignment="1">
      <alignment horizontal="left" vertical="center"/>
      <protection/>
    </xf>
    <xf numFmtId="0" fontId="12" fillId="0" borderId="48" xfId="58" applyNumberFormat="1" applyFont="1" applyBorder="1" applyAlignment="1">
      <alignment horizontal="left" vertical="center" wrapText="1"/>
      <protection/>
    </xf>
    <xf numFmtId="0" fontId="12" fillId="0" borderId="6" xfId="58" applyNumberFormat="1" applyFont="1" applyBorder="1" applyAlignment="1">
      <alignment horizontal="left" vertical="center"/>
      <protection/>
    </xf>
    <xf numFmtId="0" fontId="12" fillId="0" borderId="48" xfId="58" applyNumberFormat="1" applyFont="1" applyBorder="1" applyAlignment="1">
      <alignment horizontal="left" vertical="center"/>
      <protection/>
    </xf>
    <xf numFmtId="0" fontId="12" fillId="0" borderId="53" xfId="58" applyNumberFormat="1" applyFont="1" applyBorder="1" applyAlignment="1">
      <alignment horizontal="left" vertical="center"/>
      <protection/>
    </xf>
    <xf numFmtId="0" fontId="12" fillId="0" borderId="54" xfId="58" applyNumberFormat="1" applyFont="1" applyBorder="1" applyAlignment="1">
      <alignment horizontal="left" vertical="center"/>
      <protection/>
    </xf>
    <xf numFmtId="0" fontId="12" fillId="0" borderId="59" xfId="58" applyNumberFormat="1" applyFont="1" applyBorder="1" applyAlignment="1">
      <alignment horizontal="left" vertical="center"/>
      <protection/>
    </xf>
    <xf numFmtId="0" fontId="12" fillId="0" borderId="60" xfId="58" applyNumberFormat="1" applyFont="1" applyBorder="1" applyAlignment="1">
      <alignment horizontal="left" vertical="center"/>
      <protection/>
    </xf>
    <xf numFmtId="0" fontId="11" fillId="0" borderId="53" xfId="58" applyNumberFormat="1" applyFont="1" applyBorder="1" applyAlignment="1">
      <alignment horizontal="left" vertical="center"/>
      <protection/>
    </xf>
    <xf numFmtId="0" fontId="11" fillId="0" borderId="54" xfId="58" applyNumberFormat="1" applyFont="1" applyBorder="1" applyAlignment="1">
      <alignment horizontal="left" vertical="center"/>
      <protection/>
    </xf>
    <xf numFmtId="0" fontId="11" fillId="31" borderId="48" xfId="58" applyNumberFormat="1" applyFont="1" applyFill="1" applyBorder="1" applyAlignment="1">
      <alignment horizontal="left" vertical="center"/>
      <protection/>
    </xf>
    <xf numFmtId="0" fontId="11" fillId="31" borderId="28" xfId="58" applyNumberFormat="1" applyFont="1" applyFill="1" applyBorder="1" applyAlignment="1">
      <alignment horizontal="left" vertical="center"/>
      <protection/>
    </xf>
    <xf numFmtId="0" fontId="11" fillId="31" borderId="53" xfId="58" applyNumberFormat="1" applyFont="1" applyFill="1" applyBorder="1" applyAlignment="1">
      <alignment horizontal="left" vertical="center" wrapText="1"/>
      <protection/>
    </xf>
    <xf numFmtId="0" fontId="11" fillId="31" borderId="29" xfId="58" applyNumberFormat="1" applyFont="1" applyFill="1" applyBorder="1" applyAlignment="1">
      <alignment horizontal="left" vertical="center" wrapText="1"/>
      <protection/>
    </xf>
    <xf numFmtId="0" fontId="11" fillId="31" borderId="53" xfId="58" applyNumberFormat="1" applyFont="1" applyFill="1" applyBorder="1" applyAlignment="1">
      <alignment horizontal="left" vertical="center"/>
      <protection/>
    </xf>
    <xf numFmtId="0" fontId="11" fillId="31" borderId="29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Alignment="1">
      <alignment horizontal="left" vertical="center"/>
      <protection/>
    </xf>
    <xf numFmtId="0" fontId="10" fillId="34" borderId="23" xfId="58" applyNumberFormat="1" applyFont="1" applyFill="1" applyBorder="1" applyAlignment="1">
      <alignment horizontal="center" vertical="center"/>
      <protection/>
    </xf>
    <xf numFmtId="0" fontId="12" fillId="0" borderId="55" xfId="58" applyNumberFormat="1" applyFont="1" applyBorder="1" applyAlignment="1">
      <alignment horizontal="left" vertical="center"/>
      <protection/>
    </xf>
    <xf numFmtId="0" fontId="12" fillId="0" borderId="24" xfId="58" applyNumberFormat="1" applyFont="1" applyBorder="1" applyAlignment="1">
      <alignment horizontal="left" vertical="center"/>
      <protection/>
    </xf>
    <xf numFmtId="0" fontId="12" fillId="31" borderId="59" xfId="58" applyNumberFormat="1" applyFont="1" applyFill="1" applyBorder="1" applyAlignment="1">
      <alignment horizontal="left" vertical="center"/>
      <protection/>
    </xf>
    <xf numFmtId="0" fontId="12" fillId="31" borderId="25" xfId="58" applyNumberFormat="1" applyFont="1" applyFill="1" applyBorder="1" applyAlignment="1">
      <alignment horizontal="left" vertical="center"/>
      <protection/>
    </xf>
    <xf numFmtId="0" fontId="11" fillId="31" borderId="57" xfId="58" applyNumberFormat="1" applyFont="1" applyFill="1" applyBorder="1" applyAlignment="1">
      <alignment horizontal="left" vertical="center"/>
      <protection/>
    </xf>
    <xf numFmtId="0" fontId="11" fillId="31" borderId="3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Fill="1" applyAlignment="1">
      <alignment horizontal="right" vertical="center"/>
      <protection/>
    </xf>
    <xf numFmtId="0" fontId="11" fillId="0" borderId="28" xfId="58" applyFont="1" applyBorder="1" applyAlignment="1">
      <alignment horizontal="left" vertical="center"/>
      <protection/>
    </xf>
    <xf numFmtId="0" fontId="11" fillId="0" borderId="4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0" fillId="0" borderId="0" xfId="58" applyFont="1" applyBorder="1" applyAlignment="1">
      <alignment horizontal="left" vertical="center" wrapText="1"/>
      <protection/>
    </xf>
    <xf numFmtId="0" fontId="11" fillId="0" borderId="51" xfId="58" applyFont="1" applyFill="1" applyBorder="1" applyAlignment="1">
      <alignment horizontal="left" vertical="center" wrapText="1"/>
      <protection/>
    </xf>
    <xf numFmtId="0" fontId="11" fillId="0" borderId="27" xfId="58" applyFont="1" applyFill="1" applyBorder="1" applyAlignment="1">
      <alignment horizontal="left" vertical="center" wrapText="1"/>
      <protection/>
    </xf>
    <xf numFmtId="0" fontId="10" fillId="0" borderId="48" xfId="58" applyFont="1" applyBorder="1" applyAlignment="1">
      <alignment horizontal="left" vertical="center"/>
      <protection/>
    </xf>
    <xf numFmtId="0" fontId="10" fillId="0" borderId="6" xfId="58" applyFont="1" applyBorder="1" applyAlignment="1">
      <alignment horizontal="left" vertical="center"/>
      <protection/>
    </xf>
    <xf numFmtId="0" fontId="10" fillId="0" borderId="28" xfId="58" applyFont="1" applyBorder="1" applyAlignment="1">
      <alignment horizontal="left" vertical="center"/>
      <protection/>
    </xf>
    <xf numFmtId="0" fontId="0" fillId="0" borderId="34" xfId="0" applyBorder="1" applyAlignment="1">
      <alignment horizontal="center" vertical="center"/>
    </xf>
    <xf numFmtId="0" fontId="11" fillId="0" borderId="53" xfId="58" applyFont="1" applyBorder="1" applyAlignment="1">
      <alignment horizontal="left" vertical="center"/>
      <protection/>
    </xf>
    <xf numFmtId="0" fontId="11" fillId="0" borderId="29" xfId="58" applyFont="1" applyBorder="1" applyAlignment="1">
      <alignment horizontal="left" vertical="center"/>
      <protection/>
    </xf>
    <xf numFmtId="0" fontId="11" fillId="0" borderId="53" xfId="58" applyFont="1" applyFill="1" applyBorder="1" applyAlignment="1">
      <alignment horizontal="left" vertical="center" wrapText="1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0" xfId="58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SheetLayoutView="100" zoomScalePageLayoutView="0" workbookViewId="0" topLeftCell="A30">
      <selection activeCell="B38" sqref="B38"/>
    </sheetView>
  </sheetViews>
  <sheetFormatPr defaultColWidth="9.00390625" defaultRowHeight="13.5" customHeight="1"/>
  <cols>
    <col min="1" max="2" width="30.75390625" style="53" customWidth="1"/>
    <col min="3" max="3" width="3.75390625" style="53" customWidth="1"/>
    <col min="4" max="4" width="30.75390625" style="16" customWidth="1"/>
    <col min="5" max="5" width="44.00390625" style="16" customWidth="1"/>
    <col min="6" max="16384" width="9.125" style="16" customWidth="1"/>
  </cols>
  <sheetData>
    <row r="1" spans="1:13" ht="13.5" customHeight="1">
      <c r="A1" s="125" t="s">
        <v>17</v>
      </c>
      <c r="B1" s="125"/>
      <c r="D1" s="147" t="s">
        <v>27</v>
      </c>
      <c r="E1" s="147"/>
      <c r="G1" s="32"/>
      <c r="H1" s="32"/>
      <c r="I1" s="19"/>
      <c r="K1" s="19"/>
      <c r="L1" s="19"/>
      <c r="M1" s="19"/>
    </row>
    <row r="2" spans="1:13" ht="13.5" customHeight="1">
      <c r="A2" s="128"/>
      <c r="B2" s="128"/>
      <c r="C2" s="54"/>
      <c r="D2" s="147" t="s">
        <v>28</v>
      </c>
      <c r="E2" s="147"/>
      <c r="F2" s="15"/>
      <c r="G2" s="15"/>
      <c r="H2" s="15"/>
      <c r="I2" s="15"/>
      <c r="J2" s="15"/>
      <c r="K2" s="15"/>
      <c r="L2" s="15"/>
      <c r="M2" s="15"/>
    </row>
    <row r="3" spans="1:13" ht="30" customHeight="1" thickBot="1">
      <c r="A3" s="126" t="s">
        <v>18</v>
      </c>
      <c r="B3" s="127"/>
      <c r="C3" s="49"/>
      <c r="D3" s="126" t="s">
        <v>29</v>
      </c>
      <c r="E3" s="144"/>
      <c r="F3" s="15"/>
      <c r="G3" s="15"/>
      <c r="H3" s="15"/>
      <c r="I3" s="15"/>
      <c r="J3" s="15"/>
      <c r="K3" s="15"/>
      <c r="L3" s="15"/>
      <c r="M3" s="15"/>
    </row>
    <row r="4" spans="1:5" ht="13.5" customHeight="1" thickTop="1">
      <c r="A4" s="129" t="s">
        <v>19</v>
      </c>
      <c r="B4" s="130"/>
      <c r="C4" s="55"/>
      <c r="D4" s="145"/>
      <c r="E4" s="146"/>
    </row>
    <row r="5" spans="1:5" ht="13.5" customHeight="1">
      <c r="A5" s="121" t="s">
        <v>20</v>
      </c>
      <c r="B5" s="122"/>
      <c r="C5" s="56"/>
      <c r="D5" s="137"/>
      <c r="E5" s="138"/>
    </row>
    <row r="6" spans="1:5" ht="13.5" customHeight="1">
      <c r="A6" s="123" t="s">
        <v>76</v>
      </c>
      <c r="B6" s="124"/>
      <c r="C6" s="57"/>
      <c r="D6" s="137" t="s">
        <v>57</v>
      </c>
      <c r="E6" s="138"/>
    </row>
    <row r="7" spans="1:5" ht="13.5" customHeight="1">
      <c r="A7" s="123" t="s">
        <v>77</v>
      </c>
      <c r="B7" s="124"/>
      <c r="C7" s="57"/>
      <c r="D7" s="137" t="s">
        <v>58</v>
      </c>
      <c r="E7" s="138"/>
    </row>
    <row r="8" spans="1:5" ht="13.5" customHeight="1">
      <c r="A8" s="131" t="s">
        <v>78</v>
      </c>
      <c r="B8" s="132"/>
      <c r="C8" s="58"/>
      <c r="D8" s="137" t="s">
        <v>64</v>
      </c>
      <c r="E8" s="138"/>
    </row>
    <row r="9" spans="1:5" ht="13.5" customHeight="1">
      <c r="A9" s="123" t="s">
        <v>79</v>
      </c>
      <c r="B9" s="124"/>
      <c r="C9" s="57"/>
      <c r="D9" s="141" t="s">
        <v>59</v>
      </c>
      <c r="E9" s="138"/>
    </row>
    <row r="10" spans="1:5" ht="13.5" customHeight="1">
      <c r="A10" s="123" t="s">
        <v>80</v>
      </c>
      <c r="B10" s="124"/>
      <c r="C10" s="57"/>
      <c r="D10" s="141" t="s">
        <v>60</v>
      </c>
      <c r="E10" s="138"/>
    </row>
    <row r="11" spans="1:5" ht="13.5" customHeight="1">
      <c r="A11" s="131" t="s">
        <v>81</v>
      </c>
      <c r="B11" s="132"/>
      <c r="C11" s="58"/>
      <c r="D11" s="137" t="s">
        <v>69</v>
      </c>
      <c r="E11" s="138"/>
    </row>
    <row r="12" spans="1:5" ht="13.5" customHeight="1">
      <c r="A12" s="131" t="s">
        <v>82</v>
      </c>
      <c r="B12" s="132"/>
      <c r="C12" s="58"/>
      <c r="D12" s="137">
        <v>633</v>
      </c>
      <c r="E12" s="138"/>
    </row>
    <row r="13" spans="1:5" ht="27.75" customHeight="1">
      <c r="A13" s="131" t="s">
        <v>83</v>
      </c>
      <c r="B13" s="132"/>
      <c r="C13" s="58"/>
      <c r="D13" s="142" t="s">
        <v>72</v>
      </c>
      <c r="E13" s="143"/>
    </row>
    <row r="14" spans="1:5" ht="13.5" customHeight="1">
      <c r="A14" s="131" t="s">
        <v>84</v>
      </c>
      <c r="B14" s="132"/>
      <c r="C14" s="58"/>
      <c r="D14" s="137" t="s">
        <v>65</v>
      </c>
      <c r="E14" s="138"/>
    </row>
    <row r="15" spans="1:5" ht="27.75" customHeight="1">
      <c r="A15" s="131" t="s">
        <v>85</v>
      </c>
      <c r="B15" s="132"/>
      <c r="C15" s="58"/>
      <c r="D15" s="137" t="s">
        <v>206</v>
      </c>
      <c r="E15" s="138"/>
    </row>
    <row r="16" spans="1:5" ht="13.5" customHeight="1">
      <c r="A16" s="131" t="s">
        <v>86</v>
      </c>
      <c r="B16" s="132"/>
      <c r="C16" s="58"/>
      <c r="D16" s="137" t="s">
        <v>66</v>
      </c>
      <c r="E16" s="138"/>
    </row>
    <row r="17" spans="1:5" ht="13.5" customHeight="1">
      <c r="A17" s="135" t="s">
        <v>21</v>
      </c>
      <c r="B17" s="136"/>
      <c r="C17" s="59"/>
      <c r="D17" s="137"/>
      <c r="E17" s="138"/>
    </row>
    <row r="18" spans="1:11" ht="30.75" customHeight="1">
      <c r="A18" s="131" t="s">
        <v>87</v>
      </c>
      <c r="B18" s="132"/>
      <c r="C18" s="58"/>
      <c r="D18" s="142" t="s">
        <v>196</v>
      </c>
      <c r="E18" s="143"/>
      <c r="G18" s="114"/>
      <c r="I18" s="114"/>
      <c r="J18" s="114"/>
      <c r="K18" s="114"/>
    </row>
    <row r="19" spans="1:11" ht="51.75" customHeight="1">
      <c r="A19" s="131" t="s">
        <v>88</v>
      </c>
      <c r="B19" s="132"/>
      <c r="C19" s="58"/>
      <c r="D19" s="142" t="s">
        <v>75</v>
      </c>
      <c r="E19" s="143"/>
      <c r="G19" s="114"/>
      <c r="I19" s="114"/>
      <c r="J19" s="114"/>
      <c r="K19" s="114"/>
    </row>
    <row r="20" spans="1:10" ht="147.75" customHeight="1">
      <c r="A20" s="131" t="s">
        <v>89</v>
      </c>
      <c r="B20" s="132"/>
      <c r="C20" s="58"/>
      <c r="D20" s="142" t="s">
        <v>207</v>
      </c>
      <c r="E20" s="143"/>
      <c r="J20" s="114"/>
    </row>
    <row r="21" spans="1:5" ht="13.5" customHeight="1">
      <c r="A21" s="135" t="s">
        <v>22</v>
      </c>
      <c r="B21" s="136"/>
      <c r="C21" s="59"/>
      <c r="D21" s="137"/>
      <c r="E21" s="138"/>
    </row>
    <row r="22" spans="1:5" ht="13.5" customHeight="1">
      <c r="A22" s="131" t="s">
        <v>90</v>
      </c>
      <c r="B22" s="132"/>
      <c r="C22" s="58"/>
      <c r="D22" s="148">
        <v>6426</v>
      </c>
      <c r="E22" s="138"/>
    </row>
    <row r="23" spans="1:5" ht="40.5" customHeight="1">
      <c r="A23" s="131" t="s">
        <v>198</v>
      </c>
      <c r="B23" s="132"/>
      <c r="C23" s="60"/>
      <c r="D23" s="142" t="s">
        <v>67</v>
      </c>
      <c r="E23" s="143"/>
    </row>
    <row r="24" spans="1:5" ht="39.75" customHeight="1">
      <c r="A24" s="131" t="s">
        <v>91</v>
      </c>
      <c r="B24" s="132"/>
      <c r="C24" s="58"/>
      <c r="D24" s="142" t="s">
        <v>201</v>
      </c>
      <c r="E24" s="143"/>
    </row>
    <row r="25" spans="1:5" ht="26.25" customHeight="1">
      <c r="A25" s="135" t="s">
        <v>23</v>
      </c>
      <c r="B25" s="136"/>
      <c r="C25" s="59"/>
      <c r="D25" s="137"/>
      <c r="E25" s="138"/>
    </row>
    <row r="26" spans="1:5" ht="41.25" customHeight="1">
      <c r="A26" s="131" t="s">
        <v>92</v>
      </c>
      <c r="B26" s="132"/>
      <c r="C26" s="60"/>
      <c r="D26" s="137"/>
      <c r="E26" s="138"/>
    </row>
    <row r="27" spans="1:5" ht="27.75" customHeight="1">
      <c r="A27" s="135" t="s">
        <v>31</v>
      </c>
      <c r="B27" s="136"/>
      <c r="C27" s="59"/>
      <c r="D27" s="137"/>
      <c r="E27" s="138"/>
    </row>
    <row r="28" spans="1:5" ht="24" customHeight="1">
      <c r="A28" s="131" t="s">
        <v>93</v>
      </c>
      <c r="B28" s="132"/>
      <c r="C28" s="58"/>
      <c r="D28" s="137" t="s">
        <v>73</v>
      </c>
      <c r="E28" s="138"/>
    </row>
    <row r="29" spans="1:5" ht="145.5" customHeight="1">
      <c r="A29" s="131" t="s">
        <v>94</v>
      </c>
      <c r="B29" s="132"/>
      <c r="C29" s="58"/>
      <c r="D29" s="142" t="s">
        <v>74</v>
      </c>
      <c r="E29" s="143"/>
    </row>
    <row r="30" spans="1:5" ht="57.75" customHeight="1">
      <c r="A30" s="131" t="s">
        <v>30</v>
      </c>
      <c r="B30" s="132"/>
      <c r="C30" s="58"/>
      <c r="D30" s="142"/>
      <c r="E30" s="143"/>
    </row>
    <row r="31" spans="1:5" ht="12.75" customHeight="1">
      <c r="A31" s="135" t="s">
        <v>32</v>
      </c>
      <c r="B31" s="136"/>
      <c r="C31" s="59"/>
      <c r="D31" s="137"/>
      <c r="E31" s="138"/>
    </row>
    <row r="32" spans="1:5" ht="35.25" customHeight="1">
      <c r="A32" s="131" t="s">
        <v>199</v>
      </c>
      <c r="B32" s="132"/>
      <c r="C32" s="60"/>
      <c r="D32" s="137" t="s">
        <v>68</v>
      </c>
      <c r="E32" s="138"/>
    </row>
    <row r="33" spans="1:5" ht="27.75" customHeight="1">
      <c r="A33" s="131" t="s">
        <v>95</v>
      </c>
      <c r="B33" s="132"/>
      <c r="C33" s="58"/>
      <c r="D33" s="137"/>
      <c r="E33" s="138"/>
    </row>
    <row r="34" spans="1:5" ht="32.25" customHeight="1">
      <c r="A34" s="131" t="s">
        <v>96</v>
      </c>
      <c r="B34" s="132"/>
      <c r="C34" s="58"/>
      <c r="D34" s="137" t="s">
        <v>200</v>
      </c>
      <c r="E34" s="138"/>
    </row>
    <row r="35" spans="1:5" ht="115.5" customHeight="1">
      <c r="A35" s="139" t="s">
        <v>97</v>
      </c>
      <c r="B35" s="140"/>
      <c r="C35" s="61"/>
      <c r="D35" s="211" t="s">
        <v>211</v>
      </c>
      <c r="E35" s="212"/>
    </row>
    <row r="37" spans="1:5" ht="13.5" customHeight="1">
      <c r="A37" s="33" t="s">
        <v>24</v>
      </c>
      <c r="B37" s="119" t="s">
        <v>213</v>
      </c>
      <c r="C37" s="6"/>
      <c r="D37" s="133" t="s">
        <v>25</v>
      </c>
      <c r="E37" s="133"/>
    </row>
    <row r="38" spans="1:5" ht="13.5" customHeight="1">
      <c r="A38" s="6"/>
      <c r="B38" s="31"/>
      <c r="C38" s="31"/>
      <c r="D38" s="134" t="s">
        <v>212</v>
      </c>
      <c r="E38" s="134"/>
    </row>
    <row r="39" spans="1:5" ht="13.5" customHeight="1">
      <c r="A39" s="6"/>
      <c r="B39" s="6"/>
      <c r="C39" s="6"/>
      <c r="D39" s="6"/>
      <c r="E39" s="6"/>
    </row>
    <row r="40" spans="1:5" ht="13.5" customHeight="1">
      <c r="A40" s="6"/>
      <c r="B40" s="6"/>
      <c r="C40" s="6"/>
      <c r="D40" s="133" t="s">
        <v>26</v>
      </c>
      <c r="E40" s="133"/>
    </row>
    <row r="41" spans="1:5" ht="13.5" customHeight="1">
      <c r="A41" s="6"/>
      <c r="B41" s="6"/>
      <c r="C41" s="6"/>
      <c r="D41" s="120" t="s">
        <v>63</v>
      </c>
      <c r="E41" s="120"/>
    </row>
    <row r="42" spans="1:3" ht="13.5" customHeight="1">
      <c r="A42" s="16"/>
      <c r="B42" s="16"/>
      <c r="C42" s="16"/>
    </row>
    <row r="57" ht="13.5" customHeight="1">
      <c r="E57" s="114"/>
    </row>
    <row r="58" ht="13.5" customHeight="1">
      <c r="E58" s="114"/>
    </row>
    <row r="59" ht="13.5" customHeight="1">
      <c r="E59" s="114"/>
    </row>
    <row r="60" ht="13.5" customHeight="1">
      <c r="D60" s="114"/>
    </row>
    <row r="61" ht="13.5" customHeight="1">
      <c r="D61" s="114"/>
    </row>
    <row r="62" ht="13.5" customHeight="1">
      <c r="D62"/>
    </row>
    <row r="63" ht="13.5" customHeight="1">
      <c r="D63"/>
    </row>
    <row r="64" ht="13.5" customHeight="1">
      <c r="D64" s="114"/>
    </row>
    <row r="65" ht="13.5" customHeight="1">
      <c r="D65"/>
    </row>
    <row r="68" ht="13.5" customHeight="1">
      <c r="D68"/>
    </row>
    <row r="69" ht="13.5" customHeight="1">
      <c r="D69"/>
    </row>
    <row r="72" ht="13.5" customHeight="1">
      <c r="D72"/>
    </row>
    <row r="73" ht="13.5" customHeight="1">
      <c r="D73"/>
    </row>
    <row r="76" ht="13.5" customHeight="1">
      <c r="D76"/>
    </row>
    <row r="77" ht="13.5" customHeight="1">
      <c r="D77"/>
    </row>
  </sheetData>
  <sheetProtection/>
  <mergeCells count="74">
    <mergeCell ref="D30:E30"/>
    <mergeCell ref="D26:E26"/>
    <mergeCell ref="D27:E27"/>
    <mergeCell ref="D23:E23"/>
    <mergeCell ref="D24:E24"/>
    <mergeCell ref="D1:E1"/>
    <mergeCell ref="D2:E2"/>
    <mergeCell ref="D22:E22"/>
    <mergeCell ref="D10:E10"/>
    <mergeCell ref="D11:E11"/>
    <mergeCell ref="D21:E21"/>
    <mergeCell ref="D14:E14"/>
    <mergeCell ref="A29:B29"/>
    <mergeCell ref="D25:E25"/>
    <mergeCell ref="A24:B24"/>
    <mergeCell ref="A17:B17"/>
    <mergeCell ref="A18:B18"/>
    <mergeCell ref="A25:B25"/>
    <mergeCell ref="A26:B26"/>
    <mergeCell ref="A27:B27"/>
    <mergeCell ref="D3:E3"/>
    <mergeCell ref="D28:E28"/>
    <mergeCell ref="D29:E29"/>
    <mergeCell ref="D20:E20"/>
    <mergeCell ref="D16:E16"/>
    <mergeCell ref="D15:E15"/>
    <mergeCell ref="D17:E17"/>
    <mergeCell ref="D18:E18"/>
    <mergeCell ref="D19:E19"/>
    <mergeCell ref="D4:E4"/>
    <mergeCell ref="D5:E5"/>
    <mergeCell ref="D6:E6"/>
    <mergeCell ref="D7:E7"/>
    <mergeCell ref="D8:E8"/>
    <mergeCell ref="D9:E9"/>
    <mergeCell ref="D35:E35"/>
    <mergeCell ref="D34:E34"/>
    <mergeCell ref="D33:E33"/>
    <mergeCell ref="D12:E12"/>
    <mergeCell ref="D13:E13"/>
    <mergeCell ref="A31:B31"/>
    <mergeCell ref="A32:B32"/>
    <mergeCell ref="D32:E32"/>
    <mergeCell ref="A33:B33"/>
    <mergeCell ref="A34:B34"/>
    <mergeCell ref="A35:B35"/>
    <mergeCell ref="D31:E31"/>
    <mergeCell ref="A28:B28"/>
    <mergeCell ref="A7:B7"/>
    <mergeCell ref="A8:B8"/>
    <mergeCell ref="A9:B9"/>
    <mergeCell ref="A10:B10"/>
    <mergeCell ref="A22:B22"/>
    <mergeCell ref="A23:B23"/>
    <mergeCell ref="D40:E40"/>
    <mergeCell ref="A11:B11"/>
    <mergeCell ref="A12:B12"/>
    <mergeCell ref="A13:B13"/>
    <mergeCell ref="A14:B14"/>
    <mergeCell ref="A16:B16"/>
    <mergeCell ref="A30:B30"/>
    <mergeCell ref="A19:B19"/>
    <mergeCell ref="A20:B20"/>
    <mergeCell ref="A21:B21"/>
    <mergeCell ref="D41:E41"/>
    <mergeCell ref="A5:B5"/>
    <mergeCell ref="A6:B6"/>
    <mergeCell ref="A1:B1"/>
    <mergeCell ref="A3:B3"/>
    <mergeCell ref="A2:B2"/>
    <mergeCell ref="A4:B4"/>
    <mergeCell ref="A15:B15"/>
    <mergeCell ref="D37:E37"/>
    <mergeCell ref="D38:E38"/>
  </mergeCells>
  <hyperlinks>
    <hyperlink ref="D9" r:id="rId1" display="info@bosnalijek.ba"/>
    <hyperlink ref="D10" r:id="rId2" display="www.bosnalijek.ba"/>
  </hyperlink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6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F49" sqref="F49"/>
    </sheetView>
  </sheetViews>
  <sheetFormatPr defaultColWidth="10.75390625" defaultRowHeight="13.5" customHeight="1"/>
  <cols>
    <col min="1" max="2" width="30.75390625" style="16" customWidth="1"/>
    <col min="3" max="3" width="3.75390625" style="16" customWidth="1"/>
    <col min="4" max="7" width="15.75390625" style="16" customWidth="1"/>
    <col min="8" max="16384" width="10.75390625" style="16" customWidth="1"/>
  </cols>
  <sheetData>
    <row r="1" spans="1:5" ht="13.5" customHeight="1">
      <c r="A1" s="153" t="s">
        <v>33</v>
      </c>
      <c r="B1" s="153"/>
      <c r="C1" s="35"/>
      <c r="D1" s="15"/>
      <c r="E1" s="1" t="s">
        <v>27</v>
      </c>
    </row>
    <row r="2" spans="1:5" ht="13.5" customHeight="1">
      <c r="A2" s="154" t="s">
        <v>34</v>
      </c>
      <c r="B2" s="154"/>
      <c r="C2" s="15"/>
      <c r="D2" s="15"/>
      <c r="E2" s="1" t="s">
        <v>35</v>
      </c>
    </row>
    <row r="3" spans="1:5" ht="13.5" customHeight="1">
      <c r="A3" s="76" t="s">
        <v>61</v>
      </c>
      <c r="B3" s="76" t="s">
        <v>203</v>
      </c>
      <c r="C3" s="17"/>
      <c r="D3" s="18"/>
      <c r="E3" s="62" t="s">
        <v>36</v>
      </c>
    </row>
    <row r="4" spans="1:5" ht="30" customHeight="1" thickBot="1">
      <c r="A4" s="126" t="s">
        <v>37</v>
      </c>
      <c r="B4" s="127"/>
      <c r="C4" s="144"/>
      <c r="D4" s="3" t="s">
        <v>71</v>
      </c>
      <c r="E4" s="3" t="s">
        <v>70</v>
      </c>
    </row>
    <row r="5" spans="1:5" ht="13.5" customHeight="1" thickTop="1">
      <c r="A5" s="155" t="s">
        <v>98</v>
      </c>
      <c r="B5" s="156"/>
      <c r="C5" s="63"/>
      <c r="D5" s="81">
        <v>109550.584</v>
      </c>
      <c r="E5" s="81">
        <v>101659.353</v>
      </c>
    </row>
    <row r="6" spans="1:5" ht="13.5" customHeight="1">
      <c r="A6" s="151" t="s">
        <v>99</v>
      </c>
      <c r="B6" s="152"/>
      <c r="C6" s="64"/>
      <c r="D6" s="81">
        <v>-38890.666</v>
      </c>
      <c r="E6" s="81">
        <v>-39515.12</v>
      </c>
    </row>
    <row r="7" spans="1:5" ht="13.5" customHeight="1">
      <c r="A7" s="149" t="s">
        <v>100</v>
      </c>
      <c r="B7" s="150"/>
      <c r="C7" s="65"/>
      <c r="D7" s="82">
        <f>SUM(D5:D6)</f>
        <v>70659.918</v>
      </c>
      <c r="E7" s="82">
        <f>SUM(E5:E6)</f>
        <v>62144.233</v>
      </c>
    </row>
    <row r="8" spans="1:5" ht="13.5" customHeight="1">
      <c r="A8" s="151" t="s">
        <v>101</v>
      </c>
      <c r="B8" s="152"/>
      <c r="C8" s="64"/>
      <c r="D8" s="81"/>
      <c r="E8" s="81"/>
    </row>
    <row r="9" spans="1:5" ht="13.5" customHeight="1">
      <c r="A9" s="151" t="s">
        <v>102</v>
      </c>
      <c r="B9" s="152"/>
      <c r="C9" s="64"/>
      <c r="D9" s="81">
        <v>-54051.973</v>
      </c>
      <c r="E9" s="81">
        <v>-52341.876</v>
      </c>
    </row>
    <row r="10" spans="1:6" ht="13.5" customHeight="1">
      <c r="A10" s="151" t="s">
        <v>103</v>
      </c>
      <c r="B10" s="152"/>
      <c r="C10" s="64"/>
      <c r="D10" s="81">
        <v>-1291.262</v>
      </c>
      <c r="E10" s="81">
        <v>-1173.964</v>
      </c>
      <c r="F10" s="118"/>
    </row>
    <row r="11" spans="1:11" s="19" customFormat="1" ht="13.5" customHeight="1">
      <c r="A11" s="149" t="s">
        <v>104</v>
      </c>
      <c r="B11" s="150"/>
      <c r="C11" s="65"/>
      <c r="D11" s="82">
        <f>SUM(D7:D10)</f>
        <v>15316.683000000006</v>
      </c>
      <c r="E11" s="82">
        <f>SUM(E7:E10)</f>
        <v>8628.393000000004</v>
      </c>
      <c r="F11" s="118"/>
      <c r="G11" s="16"/>
      <c r="H11" s="16"/>
      <c r="I11" s="16"/>
      <c r="J11" s="16"/>
      <c r="K11" s="16"/>
    </row>
    <row r="12" spans="1:6" ht="13.5" customHeight="1">
      <c r="A12" s="151" t="s">
        <v>105</v>
      </c>
      <c r="B12" s="152"/>
      <c r="C12" s="64"/>
      <c r="D12" s="81"/>
      <c r="E12" s="81"/>
      <c r="F12" s="113"/>
    </row>
    <row r="13" spans="1:5" ht="13.5" customHeight="1">
      <c r="A13" s="151" t="s">
        <v>106</v>
      </c>
      <c r="B13" s="152"/>
      <c r="C13" s="64"/>
      <c r="D13" s="81"/>
      <c r="E13" s="81"/>
    </row>
    <row r="14" spans="1:5" ht="13.5" customHeight="1">
      <c r="A14" s="151" t="s">
        <v>107</v>
      </c>
      <c r="B14" s="152"/>
      <c r="C14" s="64"/>
      <c r="D14" s="81">
        <v>-2955.186</v>
      </c>
      <c r="E14" s="81">
        <v>-2013.687</v>
      </c>
    </row>
    <row r="15" spans="1:5" ht="13.5" customHeight="1">
      <c r="A15" s="151" t="s">
        <v>108</v>
      </c>
      <c r="B15" s="152"/>
      <c r="C15" s="64"/>
      <c r="D15" s="81">
        <v>-1431.807</v>
      </c>
      <c r="E15" s="81">
        <v>-1831.302</v>
      </c>
    </row>
    <row r="16" spans="1:5" ht="13.5" customHeight="1">
      <c r="A16" s="151" t="s">
        <v>109</v>
      </c>
      <c r="B16" s="152"/>
      <c r="C16" s="64"/>
      <c r="D16" s="81">
        <v>54.928</v>
      </c>
      <c r="E16" s="81">
        <v>11.962</v>
      </c>
    </row>
    <row r="17" spans="1:5" ht="13.5" customHeight="1">
      <c r="A17" s="151" t="s">
        <v>110</v>
      </c>
      <c r="B17" s="152"/>
      <c r="C17" s="64"/>
      <c r="D17" s="81">
        <v>-1995.919</v>
      </c>
      <c r="E17" s="81">
        <v>-613.707</v>
      </c>
    </row>
    <row r="18" spans="1:5" ht="13.5" customHeight="1">
      <c r="A18" s="149" t="s">
        <v>111</v>
      </c>
      <c r="B18" s="150"/>
      <c r="C18" s="65"/>
      <c r="D18" s="82">
        <f>SUM(D11:D17)</f>
        <v>8988.699000000006</v>
      </c>
      <c r="E18" s="82">
        <f>SUM(E11:E17)</f>
        <v>4181.659000000004</v>
      </c>
    </row>
    <row r="19" spans="1:11" s="19" customFormat="1" ht="13.5" customHeight="1">
      <c r="A19" s="149" t="s">
        <v>112</v>
      </c>
      <c r="B19" s="150"/>
      <c r="C19" s="65"/>
      <c r="D19" s="82"/>
      <c r="E19" s="82"/>
      <c r="G19" s="16"/>
      <c r="H19" s="16"/>
      <c r="I19" s="16"/>
      <c r="J19" s="16"/>
      <c r="K19" s="16"/>
    </row>
    <row r="20" spans="1:5" ht="13.5" customHeight="1">
      <c r="A20" s="157" t="s">
        <v>113</v>
      </c>
      <c r="B20" s="158"/>
      <c r="C20" s="66"/>
      <c r="D20" s="83">
        <f>SUM(D18:D19)</f>
        <v>8988.699000000006</v>
      </c>
      <c r="E20" s="83">
        <f>SUM(E18:E19)</f>
        <v>4181.659000000004</v>
      </c>
    </row>
    <row r="21" spans="1:5" ht="13.5" customHeight="1">
      <c r="A21" s="20"/>
      <c r="B21" s="20"/>
      <c r="C21" s="20"/>
      <c r="D21" s="18"/>
      <c r="E21" s="18"/>
    </row>
    <row r="22" spans="1:5" ht="13.5" customHeight="1">
      <c r="A22" s="33" t="s">
        <v>24</v>
      </c>
      <c r="B22" s="117" t="str">
        <f>IF('Tabela A'!B37&gt;0,'Tabela A'!B37,"")</f>
        <v>28.04.2011.</v>
      </c>
      <c r="C22" s="6"/>
      <c r="D22" s="133" t="s">
        <v>25</v>
      </c>
      <c r="E22" s="133"/>
    </row>
    <row r="23" spans="1:5" ht="13.5" customHeight="1">
      <c r="A23" s="6"/>
      <c r="B23" s="31"/>
      <c r="C23" s="31"/>
      <c r="D23" s="134" t="str">
        <f>IF('Tabela A'!D38:E38&gt;0,'Tabela A'!D38:E38,"")</f>
        <v>Dejan Đorđević</v>
      </c>
      <c r="E23" s="134"/>
    </row>
    <row r="24" spans="1:5" ht="13.5" customHeight="1">
      <c r="A24" s="6"/>
      <c r="B24" s="6"/>
      <c r="C24" s="6"/>
      <c r="D24" s="6"/>
      <c r="E24" s="6"/>
    </row>
    <row r="25" spans="1:11" s="19" customFormat="1" ht="13.5" customHeight="1">
      <c r="A25" s="6"/>
      <c r="B25" s="6"/>
      <c r="C25" s="6"/>
      <c r="D25" s="133" t="s">
        <v>26</v>
      </c>
      <c r="E25" s="133"/>
      <c r="H25" s="16"/>
      <c r="I25" s="16"/>
      <c r="J25" s="16"/>
      <c r="K25" s="16"/>
    </row>
    <row r="26" spans="1:11" s="19" customFormat="1" ht="13.5" customHeight="1">
      <c r="A26" s="6"/>
      <c r="B26" s="6"/>
      <c r="C26" s="6"/>
      <c r="D26" s="134" t="str">
        <f>IF('Tabela A'!D41:E41&gt;0,'Tabela A'!D41:E41,"")</f>
        <v>Edin Arslanagić</v>
      </c>
      <c r="E26" s="134"/>
      <c r="H26" s="16"/>
      <c r="I26" s="16"/>
      <c r="J26" s="16"/>
      <c r="K26" s="16"/>
    </row>
    <row r="27" spans="1:4" s="19" customFormat="1" ht="13.5" customHeight="1">
      <c r="A27" s="16"/>
      <c r="B27" s="16"/>
      <c r="C27" s="16"/>
      <c r="D27" s="16"/>
    </row>
    <row r="28" s="19" customFormat="1" ht="13.5" customHeight="1"/>
    <row r="29" s="19" customFormat="1" ht="13.5" customHeight="1"/>
    <row r="30" spans="1:5" ht="13.5" customHeight="1">
      <c r="A30" s="19"/>
      <c r="B30" s="19"/>
      <c r="C30" s="19"/>
      <c r="D30" s="19"/>
      <c r="E30" s="19"/>
    </row>
    <row r="33" spans="1:5" s="19" customFormat="1" ht="13.5" customHeight="1">
      <c r="A33" s="16"/>
      <c r="B33" s="16"/>
      <c r="C33" s="16"/>
      <c r="D33" s="16"/>
      <c r="E33" s="16"/>
    </row>
    <row r="34" spans="1:5" s="19" customFormat="1" ht="13.5" customHeight="1">
      <c r="A34" s="16"/>
      <c r="B34" s="16"/>
      <c r="C34" s="16"/>
      <c r="D34" s="16"/>
      <c r="E34" s="16"/>
    </row>
    <row r="35" spans="1:5" s="19" customFormat="1" ht="13.5" customHeight="1">
      <c r="A35" s="16"/>
      <c r="B35" s="16"/>
      <c r="C35" s="16"/>
      <c r="D35" s="16"/>
      <c r="E35" s="16"/>
    </row>
    <row r="42" ht="13.5" customHeight="1">
      <c r="G42" s="115"/>
    </row>
    <row r="43" spans="5:7" ht="13.5" customHeight="1">
      <c r="E43" s="115"/>
      <c r="G43" s="115"/>
    </row>
    <row r="44" spans="5:7" ht="13.5" customHeight="1">
      <c r="E44" s="115"/>
      <c r="G44" s="114"/>
    </row>
    <row r="47" spans="5:6" ht="13.5" customHeight="1">
      <c r="E47" s="115"/>
      <c r="F47" s="115"/>
    </row>
    <row r="49" ht="13.5" customHeight="1">
      <c r="E49" s="115"/>
    </row>
    <row r="50" ht="13.5" customHeight="1">
      <c r="E50" s="115"/>
    </row>
    <row r="51" spans="5:6" ht="13.5" customHeight="1">
      <c r="E51" s="115"/>
      <c r="F51" s="114"/>
    </row>
    <row r="52" ht="13.5" customHeight="1">
      <c r="E52" s="115"/>
    </row>
    <row r="53" ht="13.5" customHeight="1">
      <c r="E53" s="114"/>
    </row>
  </sheetData>
  <sheetProtection/>
  <mergeCells count="23">
    <mergeCell ref="D25:E25"/>
    <mergeCell ref="D26:E26"/>
    <mergeCell ref="A20:B20"/>
    <mergeCell ref="A13:B13"/>
    <mergeCell ref="A14:B14"/>
    <mergeCell ref="A15:B15"/>
    <mergeCell ref="A16:B16"/>
    <mergeCell ref="A1:B1"/>
    <mergeCell ref="A2:B2"/>
    <mergeCell ref="A5:B5"/>
    <mergeCell ref="A6:B6"/>
    <mergeCell ref="A10:B10"/>
    <mergeCell ref="A11:B11"/>
    <mergeCell ref="D23:E23"/>
    <mergeCell ref="A7:B7"/>
    <mergeCell ref="A19:B19"/>
    <mergeCell ref="A4:C4"/>
    <mergeCell ref="A8:B8"/>
    <mergeCell ref="A9:B9"/>
    <mergeCell ref="A17:B17"/>
    <mergeCell ref="A18:B18"/>
    <mergeCell ref="D22:E22"/>
    <mergeCell ref="A12:B12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28">
      <selection activeCell="D50" sqref="D50:E50"/>
    </sheetView>
  </sheetViews>
  <sheetFormatPr defaultColWidth="10.75390625" defaultRowHeight="13.5" customHeight="1"/>
  <cols>
    <col min="1" max="1" width="30.75390625" style="9" customWidth="1"/>
    <col min="2" max="2" width="41.00390625" style="9" customWidth="1"/>
    <col min="3" max="3" width="6.00390625" style="9" customWidth="1"/>
    <col min="4" max="5" width="15.75390625" style="9" customWidth="1"/>
    <col min="6" max="16384" width="10.75390625" style="2" customWidth="1"/>
  </cols>
  <sheetData>
    <row r="1" spans="1:5" ht="13.5" customHeight="1">
      <c r="A1" s="35" t="s">
        <v>33</v>
      </c>
      <c r="B1" s="35"/>
      <c r="C1" s="35"/>
      <c r="D1" s="6"/>
      <c r="E1" s="77" t="s">
        <v>27</v>
      </c>
    </row>
    <row r="2" spans="1:5" ht="13.5" customHeight="1">
      <c r="A2" s="5" t="s">
        <v>153</v>
      </c>
      <c r="B2" s="5"/>
      <c r="C2" s="5"/>
      <c r="D2" s="5"/>
      <c r="E2" s="77" t="s">
        <v>38</v>
      </c>
    </row>
    <row r="3" spans="1:5" ht="13.5" customHeight="1">
      <c r="A3" s="7" t="s">
        <v>43</v>
      </c>
      <c r="B3" s="7" t="s">
        <v>204</v>
      </c>
      <c r="C3" s="7"/>
      <c r="D3" s="8"/>
      <c r="E3" s="78" t="s">
        <v>36</v>
      </c>
    </row>
    <row r="4" spans="1:5" ht="30" customHeight="1" thickBot="1">
      <c r="A4" s="159" t="s">
        <v>37</v>
      </c>
      <c r="B4" s="160"/>
      <c r="C4" s="79"/>
      <c r="D4" s="14" t="s">
        <v>71</v>
      </c>
      <c r="E4" s="14" t="s">
        <v>70</v>
      </c>
    </row>
    <row r="5" spans="1:5" ht="13.5" customHeight="1" thickTop="1">
      <c r="A5" s="164" t="s">
        <v>152</v>
      </c>
      <c r="B5" s="165"/>
      <c r="C5" s="50"/>
      <c r="D5" s="10"/>
      <c r="E5" s="11"/>
    </row>
    <row r="6" spans="1:5" ht="13.5" customHeight="1">
      <c r="A6" s="166" t="s">
        <v>114</v>
      </c>
      <c r="B6" s="167"/>
      <c r="C6" s="67"/>
      <c r="D6" s="89"/>
      <c r="E6" s="89"/>
    </row>
    <row r="7" spans="1:5" ht="13.5" customHeight="1">
      <c r="A7" s="168" t="s">
        <v>115</v>
      </c>
      <c r="B7" s="169"/>
      <c r="C7" s="68"/>
      <c r="D7" s="85">
        <f>SUM(D8:D16)</f>
        <v>88295.66900000002</v>
      </c>
      <c r="E7" s="85">
        <f>SUM(E8:E16)</f>
        <v>84883.61399999999</v>
      </c>
    </row>
    <row r="8" spans="1:5" s="4" customFormat="1" ht="13.5" customHeight="1">
      <c r="A8" s="161" t="s">
        <v>116</v>
      </c>
      <c r="B8" s="162"/>
      <c r="C8" s="69"/>
      <c r="D8" s="84">
        <v>1451.205</v>
      </c>
      <c r="E8" s="84">
        <v>647.271</v>
      </c>
    </row>
    <row r="9" spans="1:5" s="4" customFormat="1" ht="13.5" customHeight="1">
      <c r="A9" s="163" t="s">
        <v>117</v>
      </c>
      <c r="B9" s="162"/>
      <c r="C9" s="69"/>
      <c r="D9" s="84">
        <v>85500.792</v>
      </c>
      <c r="E9" s="84">
        <v>82488.31</v>
      </c>
    </row>
    <row r="10" spans="1:5" ht="13.5" customHeight="1">
      <c r="A10" s="163" t="s">
        <v>118</v>
      </c>
      <c r="B10" s="162"/>
      <c r="C10" s="69"/>
      <c r="D10" s="84"/>
      <c r="E10" s="84"/>
    </row>
    <row r="11" spans="1:5" ht="13.5" customHeight="1">
      <c r="A11" s="163" t="s">
        <v>119</v>
      </c>
      <c r="B11" s="162"/>
      <c r="C11" s="69"/>
      <c r="D11" s="84">
        <v>765.141</v>
      </c>
      <c r="E11" s="84">
        <v>797.594</v>
      </c>
    </row>
    <row r="12" spans="1:5" ht="13.5" customHeight="1">
      <c r="A12" s="163" t="s">
        <v>120</v>
      </c>
      <c r="B12" s="162"/>
      <c r="C12" s="69"/>
      <c r="D12" s="84">
        <v>479.763</v>
      </c>
      <c r="E12" s="84">
        <v>617.435</v>
      </c>
    </row>
    <row r="13" spans="1:7" ht="13.5" customHeight="1">
      <c r="A13" s="163" t="s">
        <v>121</v>
      </c>
      <c r="B13" s="162"/>
      <c r="C13" s="69"/>
      <c r="D13" s="84">
        <v>0.782</v>
      </c>
      <c r="E13" s="84">
        <v>292.888</v>
      </c>
      <c r="G13" s="116"/>
    </row>
    <row r="14" spans="1:5" ht="13.5" customHeight="1">
      <c r="A14" s="163" t="s">
        <v>122</v>
      </c>
      <c r="B14" s="162"/>
      <c r="C14" s="69"/>
      <c r="D14" s="84"/>
      <c r="E14" s="84"/>
    </row>
    <row r="15" spans="1:5" ht="13.5" customHeight="1">
      <c r="A15" s="163" t="s">
        <v>123</v>
      </c>
      <c r="B15" s="162"/>
      <c r="C15" s="69"/>
      <c r="D15" s="84"/>
      <c r="E15" s="84"/>
    </row>
    <row r="16" spans="1:5" ht="13.5" customHeight="1">
      <c r="A16" s="163" t="s">
        <v>124</v>
      </c>
      <c r="B16" s="162"/>
      <c r="C16" s="69"/>
      <c r="D16" s="84">
        <v>97.986</v>
      </c>
      <c r="E16" s="84">
        <v>40.116</v>
      </c>
    </row>
    <row r="17" spans="1:5" ht="13.5" customHeight="1">
      <c r="A17" s="170" t="s">
        <v>125</v>
      </c>
      <c r="B17" s="169"/>
      <c r="C17" s="68"/>
      <c r="D17" s="85">
        <f>SUM(D18:D23)</f>
        <v>85168.56400000001</v>
      </c>
      <c r="E17" s="85">
        <f>SUM(E18:E23)</f>
        <v>92020.91500000001</v>
      </c>
    </row>
    <row r="18" spans="1:5" ht="13.5" customHeight="1">
      <c r="A18" s="163" t="s">
        <v>126</v>
      </c>
      <c r="B18" s="162"/>
      <c r="C18" s="69"/>
      <c r="D18" s="84">
        <v>20381.785</v>
      </c>
      <c r="E18" s="84">
        <v>21724.579</v>
      </c>
    </row>
    <row r="19" spans="1:5" ht="13.5" customHeight="1">
      <c r="A19" s="163" t="s">
        <v>127</v>
      </c>
      <c r="B19" s="162"/>
      <c r="C19" s="69"/>
      <c r="D19" s="84">
        <v>56579.331</v>
      </c>
      <c r="E19" s="84">
        <v>59048.158</v>
      </c>
    </row>
    <row r="20" spans="1:5" ht="13.5" customHeight="1">
      <c r="A20" s="163" t="s">
        <v>128</v>
      </c>
      <c r="B20" s="162"/>
      <c r="C20" s="69"/>
      <c r="D20" s="84">
        <v>3471.327</v>
      </c>
      <c r="E20" s="84">
        <v>2756.191</v>
      </c>
    </row>
    <row r="21" spans="1:5" ht="13.5" customHeight="1">
      <c r="A21" s="163" t="s">
        <v>129</v>
      </c>
      <c r="B21" s="162"/>
      <c r="C21" s="69"/>
      <c r="D21" s="84">
        <v>712.293</v>
      </c>
      <c r="E21" s="84">
        <v>258.192</v>
      </c>
    </row>
    <row r="22" spans="1:5" ht="13.5" customHeight="1">
      <c r="A22" s="163" t="s">
        <v>130</v>
      </c>
      <c r="B22" s="162"/>
      <c r="C22" s="69"/>
      <c r="D22" s="84">
        <v>3438.603</v>
      </c>
      <c r="E22" s="84">
        <v>7432.24</v>
      </c>
    </row>
    <row r="23" spans="1:5" ht="13.5" customHeight="1">
      <c r="A23" s="163" t="s">
        <v>131</v>
      </c>
      <c r="B23" s="162"/>
      <c r="C23" s="69"/>
      <c r="D23" s="84">
        <v>585.225</v>
      </c>
      <c r="E23" s="84">
        <v>801.555</v>
      </c>
    </row>
    <row r="24" spans="1:5" ht="13.5" customHeight="1">
      <c r="A24" s="171" t="s">
        <v>132</v>
      </c>
      <c r="B24" s="172"/>
      <c r="C24" s="70"/>
      <c r="D24" s="90"/>
      <c r="E24" s="90"/>
    </row>
    <row r="25" spans="1:5" ht="13.5" customHeight="1">
      <c r="A25" s="173" t="s">
        <v>133</v>
      </c>
      <c r="B25" s="174"/>
      <c r="C25" s="51"/>
      <c r="D25" s="91">
        <f>SUM(D6,D7,D17,D24)</f>
        <v>173464.23300000004</v>
      </c>
      <c r="E25" s="91">
        <f>SUM(E6,E7,E17,E24)</f>
        <v>176904.52899999998</v>
      </c>
    </row>
    <row r="26" spans="1:5" ht="13.5" customHeight="1">
      <c r="A26" s="173" t="s">
        <v>134</v>
      </c>
      <c r="B26" s="174"/>
      <c r="C26" s="51"/>
      <c r="D26" s="91"/>
      <c r="E26" s="91"/>
    </row>
    <row r="27" spans="1:5" ht="13.5" customHeight="1">
      <c r="A27" s="173"/>
      <c r="B27" s="174"/>
      <c r="C27" s="51"/>
      <c r="D27" s="91"/>
      <c r="E27" s="91"/>
    </row>
    <row r="28" spans="1:5" ht="13.5" customHeight="1">
      <c r="A28" s="173" t="s">
        <v>135</v>
      </c>
      <c r="B28" s="174"/>
      <c r="C28" s="51"/>
      <c r="D28" s="91"/>
      <c r="E28" s="91"/>
    </row>
    <row r="29" spans="1:5" ht="13.5" customHeight="1">
      <c r="A29" s="166" t="s">
        <v>136</v>
      </c>
      <c r="B29" s="167"/>
      <c r="C29" s="67"/>
      <c r="D29" s="92">
        <f>SUM(D30:D36)</f>
        <v>113893.004</v>
      </c>
      <c r="E29" s="92">
        <f>SUM(E30:E36)</f>
        <v>118074.66300000002</v>
      </c>
    </row>
    <row r="30" spans="1:5" ht="13.5" customHeight="1">
      <c r="A30" s="163" t="s">
        <v>137</v>
      </c>
      <c r="B30" s="162"/>
      <c r="C30" s="69"/>
      <c r="D30" s="84">
        <v>71742.58</v>
      </c>
      <c r="E30" s="84">
        <v>71742.58</v>
      </c>
    </row>
    <row r="31" spans="1:5" ht="13.5" customHeight="1">
      <c r="A31" s="163" t="s">
        <v>138</v>
      </c>
      <c r="B31" s="162"/>
      <c r="C31" s="69"/>
      <c r="D31" s="84">
        <v>3912.657</v>
      </c>
      <c r="E31" s="84">
        <v>3918.691</v>
      </c>
    </row>
    <row r="32" spans="1:5" ht="13.5" customHeight="1">
      <c r="A32" s="163" t="s">
        <v>139</v>
      </c>
      <c r="B32" s="162"/>
      <c r="C32" s="69"/>
      <c r="D32" s="84"/>
      <c r="E32" s="84"/>
    </row>
    <row r="33" spans="1:5" s="4" customFormat="1" ht="13.5" customHeight="1">
      <c r="A33" s="163" t="s">
        <v>140</v>
      </c>
      <c r="B33" s="162"/>
      <c r="C33" s="69"/>
      <c r="D33" s="84">
        <v>24432.681</v>
      </c>
      <c r="E33" s="84">
        <v>30330.52</v>
      </c>
    </row>
    <row r="34" spans="1:5" s="4" customFormat="1" ht="13.5" customHeight="1">
      <c r="A34" s="163" t="s">
        <v>141</v>
      </c>
      <c r="B34" s="162"/>
      <c r="C34" s="69"/>
      <c r="D34" s="84">
        <v>13987.667</v>
      </c>
      <c r="E34" s="84">
        <v>12183.936</v>
      </c>
    </row>
    <row r="35" spans="1:5" ht="13.5" customHeight="1">
      <c r="A35" s="163" t="s">
        <v>142</v>
      </c>
      <c r="B35" s="162"/>
      <c r="C35" s="69"/>
      <c r="D35" s="84"/>
      <c r="E35" s="84"/>
    </row>
    <row r="36" spans="1:5" s="4" customFormat="1" ht="13.5" customHeight="1">
      <c r="A36" s="163" t="s">
        <v>143</v>
      </c>
      <c r="B36" s="162"/>
      <c r="C36" s="69"/>
      <c r="D36" s="84">
        <v>-182.581</v>
      </c>
      <c r="E36" s="84">
        <v>-101.064</v>
      </c>
    </row>
    <row r="37" spans="1:5" ht="13.5" customHeight="1">
      <c r="A37" s="170" t="s">
        <v>144</v>
      </c>
      <c r="B37" s="169"/>
      <c r="C37" s="68"/>
      <c r="D37" s="85">
        <f>SUM(D38:D39)</f>
        <v>5370.928</v>
      </c>
      <c r="E37" s="85">
        <f>SUM(E38:E39)</f>
        <v>6812.965999999999</v>
      </c>
    </row>
    <row r="38" spans="1:5" ht="13.5" customHeight="1">
      <c r="A38" s="163" t="s">
        <v>145</v>
      </c>
      <c r="B38" s="162"/>
      <c r="C38" s="69"/>
      <c r="D38" s="84">
        <v>4384.152</v>
      </c>
      <c r="E38" s="84">
        <v>5257.373</v>
      </c>
    </row>
    <row r="39" spans="1:5" ht="13.5" customHeight="1">
      <c r="A39" s="163" t="s">
        <v>146</v>
      </c>
      <c r="B39" s="162"/>
      <c r="C39" s="69"/>
      <c r="D39" s="84">
        <v>986.776</v>
      </c>
      <c r="E39" s="84">
        <v>1555.593</v>
      </c>
    </row>
    <row r="40" spans="1:5" ht="13.5" customHeight="1">
      <c r="A40" s="163" t="s">
        <v>154</v>
      </c>
      <c r="B40" s="162"/>
      <c r="C40" s="69"/>
      <c r="D40" s="84"/>
      <c r="E40" s="84"/>
    </row>
    <row r="41" spans="1:5" ht="13.5" customHeight="1">
      <c r="A41" s="170" t="s">
        <v>197</v>
      </c>
      <c r="B41" s="169"/>
      <c r="C41" s="68"/>
      <c r="D41" s="85">
        <f>SUM(D42:D45)</f>
        <v>54200.301</v>
      </c>
      <c r="E41" s="85">
        <f>SUM(E42:E45)</f>
        <v>52016.9</v>
      </c>
    </row>
    <row r="42" spans="1:5" ht="13.5" customHeight="1">
      <c r="A42" s="163" t="s">
        <v>147</v>
      </c>
      <c r="B42" s="162"/>
      <c r="C42" s="69"/>
      <c r="D42" s="84">
        <v>20666.443</v>
      </c>
      <c r="E42" s="84">
        <v>20096.508</v>
      </c>
    </row>
    <row r="43" spans="1:5" ht="13.5" customHeight="1">
      <c r="A43" s="163" t="s">
        <v>148</v>
      </c>
      <c r="B43" s="162"/>
      <c r="C43" s="69"/>
      <c r="D43" s="84">
        <v>25435.968</v>
      </c>
      <c r="E43" s="84">
        <v>22814.748</v>
      </c>
    </row>
    <row r="44" spans="1:5" ht="13.5" customHeight="1">
      <c r="A44" s="163" t="s">
        <v>149</v>
      </c>
      <c r="B44" s="162"/>
      <c r="C44" s="69"/>
      <c r="D44" s="84"/>
      <c r="E44" s="84"/>
    </row>
    <row r="45" spans="1:5" ht="13.5" customHeight="1">
      <c r="A45" s="175" t="s">
        <v>150</v>
      </c>
      <c r="B45" s="176"/>
      <c r="C45" s="71"/>
      <c r="D45" s="90">
        <v>8097.89</v>
      </c>
      <c r="E45" s="90">
        <v>9105.644</v>
      </c>
    </row>
    <row r="46" spans="1:7" ht="13.5" customHeight="1">
      <c r="A46" s="173" t="s">
        <v>151</v>
      </c>
      <c r="B46" s="174"/>
      <c r="C46" s="51"/>
      <c r="D46" s="91">
        <f>SUM(D41,D37,D29)</f>
        <v>173464.233</v>
      </c>
      <c r="E46" s="91">
        <f>SUM(E41,E37,E29)</f>
        <v>176904.529</v>
      </c>
      <c r="G46" s="116"/>
    </row>
    <row r="47" spans="1:5" ht="13.5" customHeight="1">
      <c r="A47" s="173" t="s">
        <v>134</v>
      </c>
      <c r="B47" s="174"/>
      <c r="C47" s="52"/>
      <c r="D47" s="93"/>
      <c r="E47" s="94"/>
    </row>
    <row r="49" spans="1:5" ht="13.5" customHeight="1">
      <c r="A49" s="33" t="s">
        <v>24</v>
      </c>
      <c r="B49" s="119" t="str">
        <f>IF('Tabela A'!B37&gt;0,'Tabela A'!B37,"")</f>
        <v>28.04.2011.</v>
      </c>
      <c r="C49" s="80"/>
      <c r="D49" s="133" t="s">
        <v>25</v>
      </c>
      <c r="E49" s="133"/>
    </row>
    <row r="50" spans="1:5" ht="13.5" customHeight="1">
      <c r="A50" s="6"/>
      <c r="B50" s="31"/>
      <c r="C50" s="31"/>
      <c r="D50" s="120" t="str">
        <f>IF('Tabela A'!D38:E38&gt;0,'Tabela A'!D38:E38,"")</f>
        <v>Dejan Đorđević</v>
      </c>
      <c r="E50" s="120"/>
    </row>
    <row r="51" spans="1:5" ht="13.5" customHeight="1">
      <c r="A51" s="6"/>
      <c r="B51" s="6"/>
      <c r="C51" s="6"/>
      <c r="D51" s="6"/>
      <c r="E51" s="6"/>
    </row>
    <row r="52" spans="1:5" ht="13.5" customHeight="1">
      <c r="A52" s="6"/>
      <c r="B52" s="6"/>
      <c r="C52" s="6"/>
      <c r="D52" s="133" t="s">
        <v>26</v>
      </c>
      <c r="E52" s="133"/>
    </row>
    <row r="53" spans="1:5" ht="13.5" customHeight="1">
      <c r="A53" s="6"/>
      <c r="B53" s="6"/>
      <c r="C53" s="6"/>
      <c r="D53" s="120" t="str">
        <f>IF('Tabela A'!D41:E41&gt;0,'Tabela A'!D41:E41,"")</f>
        <v>Edin Arslanagić</v>
      </c>
      <c r="E53" s="120"/>
    </row>
    <row r="59" spans="4:5" ht="13.5" customHeight="1">
      <c r="D59" s="12"/>
      <c r="E59" s="12"/>
    </row>
    <row r="60" spans="4:5" ht="13.5" customHeight="1">
      <c r="D60" s="12"/>
      <c r="E60" s="12"/>
    </row>
    <row r="61" spans="1:5" ht="13.5" customHeight="1">
      <c r="A61" s="12"/>
      <c r="B61" s="12"/>
      <c r="C61" s="12"/>
      <c r="D61" s="12"/>
      <c r="E61" s="12"/>
    </row>
    <row r="62" spans="1:3" ht="13.5" customHeight="1">
      <c r="A62" s="12"/>
      <c r="B62" s="12"/>
      <c r="C62" s="12"/>
    </row>
    <row r="63" spans="1:3" ht="13.5" customHeight="1">
      <c r="A63" s="12"/>
      <c r="B63" s="12"/>
      <c r="C63" s="12"/>
    </row>
    <row r="64" spans="1:5" s="4" customFormat="1" ht="13.5" customHeight="1">
      <c r="A64" s="9"/>
      <c r="B64" s="9"/>
      <c r="C64" s="9"/>
      <c r="D64" s="9"/>
      <c r="E64" s="9"/>
    </row>
    <row r="65" spans="1:5" s="4" customFormat="1" ht="13.5" customHeight="1">
      <c r="A65" s="9"/>
      <c r="B65" s="9"/>
      <c r="C65" s="9"/>
      <c r="D65" s="9"/>
      <c r="E65" s="9"/>
    </row>
    <row r="66" spans="1:5" s="4" customFormat="1" ht="13.5" customHeight="1">
      <c r="A66" s="9"/>
      <c r="B66" s="9"/>
      <c r="C66" s="9"/>
      <c r="D66" s="9"/>
      <c r="E66" s="9"/>
    </row>
    <row r="69" spans="4:5" ht="13.5" customHeight="1">
      <c r="D69" s="12"/>
      <c r="E69" s="12"/>
    </row>
    <row r="71" spans="1:3" ht="13.5" customHeight="1">
      <c r="A71" s="12"/>
      <c r="B71" s="12"/>
      <c r="C71" s="12"/>
    </row>
    <row r="72" spans="4:5" ht="13.5" customHeight="1">
      <c r="D72" s="12"/>
      <c r="E72" s="12"/>
    </row>
    <row r="74" spans="1:5" s="4" customFormat="1" ht="13.5" customHeight="1">
      <c r="A74" s="12"/>
      <c r="B74" s="12"/>
      <c r="C74" s="12"/>
      <c r="D74" s="9"/>
      <c r="E74" s="9"/>
    </row>
    <row r="77" spans="1:5" s="4" customFormat="1" ht="13.5" customHeight="1">
      <c r="A77" s="9"/>
      <c r="B77" s="9"/>
      <c r="C77" s="9"/>
      <c r="D77" s="9"/>
      <c r="E77" s="9"/>
    </row>
  </sheetData>
  <sheetProtection/>
  <mergeCells count="48">
    <mergeCell ref="D52:E52"/>
    <mergeCell ref="D53:E53"/>
    <mergeCell ref="A42:B42"/>
    <mergeCell ref="A43:B43"/>
    <mergeCell ref="A44:B44"/>
    <mergeCell ref="A45:B45"/>
    <mergeCell ref="D49:E49"/>
    <mergeCell ref="D50:E50"/>
    <mergeCell ref="A30:B30"/>
    <mergeCell ref="A31:B31"/>
    <mergeCell ref="A32:B32"/>
    <mergeCell ref="A33:B33"/>
    <mergeCell ref="A40:B40"/>
    <mergeCell ref="A39:B39"/>
    <mergeCell ref="A18:B18"/>
    <mergeCell ref="A19:B19"/>
    <mergeCell ref="A20:B20"/>
    <mergeCell ref="A21:B21"/>
    <mergeCell ref="A46:B46"/>
    <mergeCell ref="A47:B47"/>
    <mergeCell ref="A28:B28"/>
    <mergeCell ref="A29:B29"/>
    <mergeCell ref="A37:B37"/>
    <mergeCell ref="A38:B38"/>
    <mergeCell ref="A41:B41"/>
    <mergeCell ref="A22:B22"/>
    <mergeCell ref="A23:B23"/>
    <mergeCell ref="A24:B24"/>
    <mergeCell ref="A25:B25"/>
    <mergeCell ref="A26:B26"/>
    <mergeCell ref="A27:B27"/>
    <mergeCell ref="A36:B36"/>
    <mergeCell ref="A34:B34"/>
    <mergeCell ref="A35:B35"/>
    <mergeCell ref="A14:B14"/>
    <mergeCell ref="A15:B15"/>
    <mergeCell ref="A16:B16"/>
    <mergeCell ref="A17:B17"/>
    <mergeCell ref="A10:B10"/>
    <mergeCell ref="A11:B11"/>
    <mergeCell ref="A12:B12"/>
    <mergeCell ref="A13:B13"/>
    <mergeCell ref="A4:B4"/>
    <mergeCell ref="A8:B8"/>
    <mergeCell ref="A9:B9"/>
    <mergeCell ref="A5:B5"/>
    <mergeCell ref="A6:B6"/>
    <mergeCell ref="A7:B7"/>
  </mergeCells>
  <printOptions horizontalCentered="1"/>
  <pageMargins left="0.3937007874015748" right="0.35433070866141736" top="0.2755905511811024" bottom="0.2362204724409449" header="0.2362204724409449" footer="0.2755905511811024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SheetLayoutView="100" zoomScalePageLayoutView="0" workbookViewId="0" topLeftCell="A31">
      <selection activeCell="D51" sqref="D51:E51"/>
    </sheetView>
  </sheetViews>
  <sheetFormatPr defaultColWidth="10.75390625" defaultRowHeight="13.5" customHeight="1"/>
  <cols>
    <col min="1" max="2" width="30.75390625" style="9" customWidth="1"/>
    <col min="3" max="3" width="7.625" style="27" bestFit="1" customWidth="1"/>
    <col min="4" max="11" width="15.75390625" style="9" customWidth="1"/>
    <col min="12" max="16384" width="10.75390625" style="9" customWidth="1"/>
  </cols>
  <sheetData>
    <row r="1" spans="1:5" ht="13.5" customHeight="1">
      <c r="A1" s="35" t="s">
        <v>33</v>
      </c>
      <c r="B1" s="35"/>
      <c r="C1" s="22"/>
      <c r="D1" s="6"/>
      <c r="E1" s="1" t="s">
        <v>27</v>
      </c>
    </row>
    <row r="2" spans="1:5" ht="13.5" customHeight="1">
      <c r="A2" s="183" t="s">
        <v>44</v>
      </c>
      <c r="B2" s="183"/>
      <c r="C2" s="23"/>
      <c r="D2" s="5"/>
      <c r="E2" s="1" t="s">
        <v>39</v>
      </c>
    </row>
    <row r="3" spans="1:5" ht="13.5" customHeight="1">
      <c r="A3" s="7" t="s">
        <v>62</v>
      </c>
      <c r="B3" s="7" t="s">
        <v>204</v>
      </c>
      <c r="C3" s="24"/>
      <c r="D3" s="8"/>
      <c r="E3" s="62" t="s">
        <v>36</v>
      </c>
    </row>
    <row r="4" spans="1:5" ht="30" customHeight="1" thickBot="1">
      <c r="A4" s="159" t="s">
        <v>37</v>
      </c>
      <c r="B4" s="184"/>
      <c r="C4" s="14" t="s">
        <v>45</v>
      </c>
      <c r="D4" s="3" t="s">
        <v>71</v>
      </c>
      <c r="E4" s="3" t="s">
        <v>70</v>
      </c>
    </row>
    <row r="5" spans="1:5" ht="13.5" customHeight="1" thickTop="1">
      <c r="A5" s="185" t="s">
        <v>155</v>
      </c>
      <c r="B5" s="186"/>
      <c r="C5" s="25"/>
      <c r="D5" s="34"/>
      <c r="E5" s="13"/>
    </row>
    <row r="6" spans="1:5" ht="13.5" customHeight="1">
      <c r="A6" s="187" t="s">
        <v>156</v>
      </c>
      <c r="B6" s="188"/>
      <c r="C6" s="26"/>
      <c r="D6" s="95">
        <v>8988.699</v>
      </c>
      <c r="E6" s="87">
        <v>4181.659</v>
      </c>
    </row>
    <row r="7" spans="1:5" ht="13.5" customHeight="1">
      <c r="A7" s="189" t="s">
        <v>157</v>
      </c>
      <c r="B7" s="190"/>
      <c r="C7" s="72"/>
      <c r="D7" s="96"/>
      <c r="E7" s="86"/>
    </row>
    <row r="8" spans="1:5" ht="13.5" customHeight="1">
      <c r="A8" s="177" t="s">
        <v>158</v>
      </c>
      <c r="B8" s="178"/>
      <c r="C8" s="73" t="s">
        <v>13</v>
      </c>
      <c r="D8" s="97">
        <v>1517.487</v>
      </c>
      <c r="E8" s="81">
        <v>713.806</v>
      </c>
    </row>
    <row r="9" spans="1:5" ht="13.5" customHeight="1">
      <c r="A9" s="177" t="s">
        <v>159</v>
      </c>
      <c r="B9" s="178"/>
      <c r="C9" s="73" t="s">
        <v>14</v>
      </c>
      <c r="D9" s="97"/>
      <c r="E9" s="81"/>
    </row>
    <row r="10" spans="1:5" ht="13.5" customHeight="1">
      <c r="A10" s="177" t="s">
        <v>160</v>
      </c>
      <c r="B10" s="178"/>
      <c r="C10" s="73" t="s">
        <v>13</v>
      </c>
      <c r="D10" s="97">
        <v>7848.903</v>
      </c>
      <c r="E10" s="81">
        <v>7140.642</v>
      </c>
    </row>
    <row r="11" spans="1:5" ht="13.5" customHeight="1">
      <c r="A11" s="177" t="s">
        <v>161</v>
      </c>
      <c r="B11" s="178"/>
      <c r="C11" s="73" t="s">
        <v>14</v>
      </c>
      <c r="D11" s="97"/>
      <c r="E11" s="81"/>
    </row>
    <row r="12" spans="1:5" ht="13.5" customHeight="1">
      <c r="A12" s="177" t="s">
        <v>162</v>
      </c>
      <c r="B12" s="178"/>
      <c r="C12" s="73" t="s">
        <v>14</v>
      </c>
      <c r="D12" s="97"/>
      <c r="E12" s="81"/>
    </row>
    <row r="13" spans="1:5" ht="13.5" customHeight="1">
      <c r="A13" s="177" t="s">
        <v>163</v>
      </c>
      <c r="B13" s="178"/>
      <c r="C13" s="73" t="s">
        <v>14</v>
      </c>
      <c r="D13" s="97"/>
      <c r="E13" s="81"/>
    </row>
    <row r="14" spans="1:5" ht="27.75" customHeight="1">
      <c r="A14" s="179" t="s">
        <v>164</v>
      </c>
      <c r="B14" s="180"/>
      <c r="C14" s="74" t="s">
        <v>14</v>
      </c>
      <c r="D14" s="98"/>
      <c r="E14" s="99"/>
    </row>
    <row r="15" spans="1:5" ht="13.5" customHeight="1">
      <c r="A15" s="187" t="s">
        <v>165</v>
      </c>
      <c r="B15" s="188"/>
      <c r="C15" s="26"/>
      <c r="D15" s="95">
        <f>D8+D9+D10+D11+D12+D13+D14</f>
        <v>9366.39</v>
      </c>
      <c r="E15" s="95">
        <f>E8+E9+E10+E11+E12+E13+E14</f>
        <v>7854.448</v>
      </c>
    </row>
    <row r="16" spans="1:5" ht="13.5" customHeight="1">
      <c r="A16" s="189" t="s">
        <v>166</v>
      </c>
      <c r="B16" s="190"/>
      <c r="C16" s="72" t="s">
        <v>14</v>
      </c>
      <c r="D16" s="96">
        <v>1961.75</v>
      </c>
      <c r="E16" s="96">
        <v>-1342.794</v>
      </c>
    </row>
    <row r="17" spans="1:5" ht="13.5" customHeight="1">
      <c r="A17" s="177" t="s">
        <v>167</v>
      </c>
      <c r="B17" s="178"/>
      <c r="C17" s="73" t="s">
        <v>14</v>
      </c>
      <c r="D17" s="97">
        <v>-15921.562</v>
      </c>
      <c r="E17" s="81">
        <v>-2468.827</v>
      </c>
    </row>
    <row r="18" spans="1:5" ht="13.5" customHeight="1">
      <c r="A18" s="177" t="s">
        <v>168</v>
      </c>
      <c r="B18" s="178"/>
      <c r="C18" s="73" t="s">
        <v>14</v>
      </c>
      <c r="D18" s="97">
        <v>-707.503</v>
      </c>
      <c r="E18" s="97">
        <v>423.03</v>
      </c>
    </row>
    <row r="19" spans="1:5" ht="13.5" customHeight="1">
      <c r="A19" s="177" t="s">
        <v>169</v>
      </c>
      <c r="B19" s="178"/>
      <c r="C19" s="73" t="s">
        <v>14</v>
      </c>
      <c r="D19" s="97">
        <v>-333.897</v>
      </c>
      <c r="E19" s="97">
        <v>-158.46</v>
      </c>
    </row>
    <row r="20" spans="1:5" ht="13.5" customHeight="1">
      <c r="A20" s="177" t="s">
        <v>208</v>
      </c>
      <c r="B20" s="178"/>
      <c r="C20" s="73" t="s">
        <v>14</v>
      </c>
      <c r="D20" s="97">
        <v>1699.12</v>
      </c>
      <c r="E20" s="97">
        <v>-1292.443</v>
      </c>
    </row>
    <row r="21" spans="1:5" ht="13.5" customHeight="1">
      <c r="A21" s="177" t="s">
        <v>170</v>
      </c>
      <c r="B21" s="178"/>
      <c r="C21" s="73" t="s">
        <v>14</v>
      </c>
      <c r="D21" s="97">
        <v>2726.459</v>
      </c>
      <c r="E21" s="97">
        <v>-1328.777</v>
      </c>
    </row>
    <row r="22" spans="1:5" ht="13.5" customHeight="1">
      <c r="A22" s="181" t="s">
        <v>171</v>
      </c>
      <c r="B22" s="182"/>
      <c r="C22" s="74" t="s">
        <v>14</v>
      </c>
      <c r="D22" s="98">
        <v>4643.031</v>
      </c>
      <c r="E22" s="99">
        <v>1576.571</v>
      </c>
    </row>
    <row r="23" spans="1:6" s="12" customFormat="1" ht="13.5" customHeight="1">
      <c r="A23" s="187" t="s">
        <v>165</v>
      </c>
      <c r="B23" s="188"/>
      <c r="C23" s="26"/>
      <c r="D23" s="95">
        <f>D16+D17+D18+D19+D20+D21+D22</f>
        <v>-5932.602000000002</v>
      </c>
      <c r="E23" s="95">
        <f>E16+E17+E18+E19+E20+E21+E22</f>
        <v>-4591.700000000001</v>
      </c>
      <c r="F23" s="9"/>
    </row>
    <row r="24" spans="1:5" ht="13.5" customHeight="1">
      <c r="A24" s="187" t="s">
        <v>172</v>
      </c>
      <c r="B24" s="188"/>
      <c r="C24" s="26"/>
      <c r="D24" s="95">
        <f>D6+D15+D23</f>
        <v>12422.486999999997</v>
      </c>
      <c r="E24" s="95">
        <f>E6+E15+E23</f>
        <v>7444.406999999999</v>
      </c>
    </row>
    <row r="25" spans="1:5" ht="13.5" customHeight="1">
      <c r="A25" s="187" t="s">
        <v>173</v>
      </c>
      <c r="B25" s="188"/>
      <c r="C25" s="26"/>
      <c r="D25" s="100"/>
      <c r="E25" s="88"/>
    </row>
    <row r="26" spans="1:5" ht="13.5" customHeight="1">
      <c r="A26" s="189" t="s">
        <v>174</v>
      </c>
      <c r="B26" s="190"/>
      <c r="C26" s="72" t="s">
        <v>15</v>
      </c>
      <c r="D26" s="96">
        <v>-721.745</v>
      </c>
      <c r="E26" s="86">
        <v>90.128</v>
      </c>
    </row>
    <row r="27" spans="1:5" ht="13.5" customHeight="1">
      <c r="A27" s="177" t="s">
        <v>175</v>
      </c>
      <c r="B27" s="178"/>
      <c r="C27" s="73" t="s">
        <v>15</v>
      </c>
      <c r="D27" s="97">
        <v>-9077.897</v>
      </c>
      <c r="E27" s="81">
        <v>-4160.613</v>
      </c>
    </row>
    <row r="28" spans="1:5" ht="13.5" customHeight="1">
      <c r="A28" s="177" t="s">
        <v>176</v>
      </c>
      <c r="B28" s="178"/>
      <c r="C28" s="73" t="s">
        <v>15</v>
      </c>
      <c r="D28" s="97"/>
      <c r="E28" s="81">
        <v>-81.558</v>
      </c>
    </row>
    <row r="29" spans="1:5" ht="13.5" customHeight="1">
      <c r="A29" s="177" t="s">
        <v>177</v>
      </c>
      <c r="B29" s="178"/>
      <c r="C29" s="73" t="s">
        <v>15</v>
      </c>
      <c r="D29" s="97">
        <v>-4.322</v>
      </c>
      <c r="E29" s="81">
        <v>-4.916</v>
      </c>
    </row>
    <row r="30" spans="1:5" ht="13.5" customHeight="1">
      <c r="A30" s="177" t="s">
        <v>178</v>
      </c>
      <c r="B30" s="178"/>
      <c r="C30" s="73" t="s">
        <v>15</v>
      </c>
      <c r="D30" s="97"/>
      <c r="E30" s="81"/>
    </row>
    <row r="31" spans="1:5" ht="13.5" customHeight="1">
      <c r="A31" s="177" t="s">
        <v>179</v>
      </c>
      <c r="B31" s="178"/>
      <c r="C31" s="73" t="s">
        <v>15</v>
      </c>
      <c r="D31" s="97"/>
      <c r="E31" s="81"/>
    </row>
    <row r="32" spans="1:5" ht="13.5" customHeight="1">
      <c r="A32" s="177" t="s">
        <v>180</v>
      </c>
      <c r="B32" s="178"/>
      <c r="C32" s="73" t="s">
        <v>15</v>
      </c>
      <c r="D32" s="97">
        <v>-6.499</v>
      </c>
      <c r="E32" s="81">
        <v>-0.1</v>
      </c>
    </row>
    <row r="33" spans="1:5" ht="13.5" customHeight="1">
      <c r="A33" s="177" t="s">
        <v>181</v>
      </c>
      <c r="B33" s="178"/>
      <c r="C33" s="73" t="s">
        <v>15</v>
      </c>
      <c r="D33" s="97">
        <v>330.858</v>
      </c>
      <c r="E33" s="81">
        <v>403.003</v>
      </c>
    </row>
    <row r="34" spans="1:5" ht="13.5" customHeight="1">
      <c r="A34" s="181" t="s">
        <v>182</v>
      </c>
      <c r="B34" s="182"/>
      <c r="C34" s="74" t="s">
        <v>15</v>
      </c>
      <c r="D34" s="98"/>
      <c r="E34" s="99"/>
    </row>
    <row r="35" spans="1:6" s="12" customFormat="1" ht="13.5" customHeight="1">
      <c r="A35" s="187" t="s">
        <v>183</v>
      </c>
      <c r="B35" s="188"/>
      <c r="C35" s="26"/>
      <c r="D35" s="95">
        <f>D26+D27+D28+D29+D30+D31+D32+D33+D34</f>
        <v>-9479.605000000001</v>
      </c>
      <c r="E35" s="95">
        <f>E26+E27+E28+E29+E30+E31+E32+E33+E34</f>
        <v>-3754.056000000001</v>
      </c>
      <c r="F35" s="9"/>
    </row>
    <row r="36" spans="1:6" s="12" customFormat="1" ht="13.5" customHeight="1">
      <c r="A36" s="187" t="s">
        <v>184</v>
      </c>
      <c r="B36" s="188"/>
      <c r="C36" s="26"/>
      <c r="D36" s="95"/>
      <c r="E36" s="87"/>
      <c r="F36" s="9"/>
    </row>
    <row r="37" spans="1:5" ht="13.5" customHeight="1">
      <c r="A37" s="189" t="s">
        <v>185</v>
      </c>
      <c r="B37" s="190"/>
      <c r="C37" s="72" t="s">
        <v>13</v>
      </c>
      <c r="D37" s="86"/>
      <c r="E37" s="86">
        <v>5903.874</v>
      </c>
    </row>
    <row r="38" spans="1:5" ht="13.5" customHeight="1">
      <c r="A38" s="177" t="s">
        <v>186</v>
      </c>
      <c r="B38" s="178"/>
      <c r="C38" s="73" t="s">
        <v>16</v>
      </c>
      <c r="D38" s="97"/>
      <c r="E38" s="81"/>
    </row>
    <row r="39" spans="1:5" ht="13.5" customHeight="1">
      <c r="A39" s="177" t="s">
        <v>187</v>
      </c>
      <c r="B39" s="178"/>
      <c r="C39" s="73" t="s">
        <v>15</v>
      </c>
      <c r="D39" s="97">
        <v>-182.581</v>
      </c>
      <c r="E39" s="81">
        <v>81.517</v>
      </c>
    </row>
    <row r="40" spans="1:5" ht="13.5" customHeight="1">
      <c r="A40" s="177" t="s">
        <v>188</v>
      </c>
      <c r="B40" s="178"/>
      <c r="C40" s="73" t="s">
        <v>13</v>
      </c>
      <c r="D40" s="81">
        <v>40214.846</v>
      </c>
      <c r="E40" s="81">
        <v>58126.942</v>
      </c>
    </row>
    <row r="41" spans="1:5" ht="13.5" customHeight="1">
      <c r="A41" s="177" t="s">
        <v>189</v>
      </c>
      <c r="B41" s="178"/>
      <c r="C41" s="73" t="s">
        <v>16</v>
      </c>
      <c r="D41" s="97">
        <v>-39199.853</v>
      </c>
      <c r="E41" s="81">
        <v>-57823.656</v>
      </c>
    </row>
    <row r="42" spans="1:5" ht="13.5" customHeight="1">
      <c r="A42" s="177" t="s">
        <v>190</v>
      </c>
      <c r="B42" s="178"/>
      <c r="C42" s="73" t="s">
        <v>16</v>
      </c>
      <c r="D42" s="97">
        <v>-2190.838</v>
      </c>
      <c r="E42" s="81"/>
    </row>
    <row r="43" spans="1:5" ht="13.5" customHeight="1">
      <c r="A43" s="181" t="s">
        <v>191</v>
      </c>
      <c r="B43" s="182"/>
      <c r="C43" s="74" t="s">
        <v>15</v>
      </c>
      <c r="D43" s="98">
        <v>-197.076</v>
      </c>
      <c r="E43" s="99">
        <v>-5985.39</v>
      </c>
    </row>
    <row r="44" spans="1:6" s="12" customFormat="1" ht="13.5" customHeight="1">
      <c r="A44" s="187" t="s">
        <v>192</v>
      </c>
      <c r="B44" s="188"/>
      <c r="C44" s="26"/>
      <c r="D44" s="95">
        <f>D37+D38+D39+D40+D41+D42+D43</f>
        <v>-1555.5020000000036</v>
      </c>
      <c r="E44" s="95">
        <f>E37+E38+E39+E40+E41+E42+E43</f>
        <v>303.2869999999957</v>
      </c>
      <c r="F44" s="9"/>
    </row>
    <row r="45" spans="1:6" s="12" customFormat="1" ht="13.5" customHeight="1">
      <c r="A45" s="187" t="s">
        <v>209</v>
      </c>
      <c r="B45" s="188"/>
      <c r="C45" s="26"/>
      <c r="D45" s="95">
        <f>D24+D35+D44</f>
        <v>1387.3799999999924</v>
      </c>
      <c r="E45" s="95">
        <f>E24+E35+E44</f>
        <v>3993.637999999994</v>
      </c>
      <c r="F45" s="9"/>
    </row>
    <row r="46" spans="1:6" s="12" customFormat="1" ht="13.5" customHeight="1">
      <c r="A46" s="187" t="s">
        <v>193</v>
      </c>
      <c r="B46" s="188"/>
      <c r="C46" s="26"/>
      <c r="D46" s="95">
        <v>2051.223</v>
      </c>
      <c r="E46" s="87">
        <v>3438.603</v>
      </c>
      <c r="F46" s="9"/>
    </row>
    <row r="47" spans="1:6" s="12" customFormat="1" ht="13.5" customHeight="1">
      <c r="A47" s="187" t="s">
        <v>194</v>
      </c>
      <c r="B47" s="188"/>
      <c r="C47" s="26"/>
      <c r="D47" s="95">
        <v>3438.603</v>
      </c>
      <c r="E47" s="87">
        <v>7432.24</v>
      </c>
      <c r="F47" s="9"/>
    </row>
    <row r="48" spans="1:6" s="12" customFormat="1" ht="13.5" customHeight="1">
      <c r="A48" s="187" t="s">
        <v>195</v>
      </c>
      <c r="B48" s="188"/>
      <c r="C48" s="26"/>
      <c r="D48" s="95">
        <f>D47-D46</f>
        <v>1387.38</v>
      </c>
      <c r="E48" s="95">
        <f>E47-E46</f>
        <v>3993.6369999999997</v>
      </c>
      <c r="F48" s="9"/>
    </row>
    <row r="49" spans="4:5" ht="13.5" customHeight="1">
      <c r="D49" s="21"/>
      <c r="E49" s="21"/>
    </row>
    <row r="50" spans="1:5" ht="13.5" customHeight="1">
      <c r="A50" s="33" t="s">
        <v>24</v>
      </c>
      <c r="B50" s="119" t="str">
        <f>IF('Tabela A'!B37&gt;0,'Tabela A'!B37,"")</f>
        <v>28.04.2011.</v>
      </c>
      <c r="C50" s="6"/>
      <c r="D50" s="133" t="s">
        <v>25</v>
      </c>
      <c r="E50" s="133"/>
    </row>
    <row r="51" spans="1:5" ht="13.5" customHeight="1">
      <c r="A51" s="6"/>
      <c r="B51" s="31"/>
      <c r="C51" s="31"/>
      <c r="D51" s="120" t="str">
        <f>IF('Tabela A'!D38:E38&gt;0,'Tabela A'!D38:E38,"")</f>
        <v>Dejan Đorđević</v>
      </c>
      <c r="E51" s="120"/>
    </row>
    <row r="52" spans="1:5" ht="13.5" customHeight="1">
      <c r="A52" s="6"/>
      <c r="B52" s="31"/>
      <c r="C52" s="31"/>
      <c r="D52" s="213"/>
      <c r="E52" s="213"/>
    </row>
    <row r="53" spans="1:5" ht="13.5" customHeight="1">
      <c r="A53" s="6"/>
      <c r="B53" s="6"/>
      <c r="C53" s="6"/>
      <c r="D53" s="133" t="s">
        <v>26</v>
      </c>
      <c r="E53" s="133"/>
    </row>
    <row r="54" spans="1:5" ht="13.5" customHeight="1">
      <c r="A54" s="6"/>
      <c r="B54" s="6"/>
      <c r="C54" s="6"/>
      <c r="D54" s="120" t="str">
        <f>IF('Tabela A'!D41:E41&gt;0,'Tabela A'!D41:E41,"")</f>
        <v>Edin Arslanagić</v>
      </c>
      <c r="E54" s="120"/>
    </row>
    <row r="55" spans="1:3" ht="13.5" customHeight="1">
      <c r="A55" s="6"/>
      <c r="B55" s="6"/>
      <c r="C55" s="6"/>
    </row>
    <row r="56" ht="13.5" customHeight="1">
      <c r="C56" s="9"/>
    </row>
    <row r="57" ht="13.5" customHeight="1">
      <c r="C57" s="9"/>
    </row>
  </sheetData>
  <sheetProtection/>
  <mergeCells count="50">
    <mergeCell ref="A47:B47"/>
    <mergeCell ref="A48:B48"/>
    <mergeCell ref="A40:B40"/>
    <mergeCell ref="A41:B41"/>
    <mergeCell ref="A42:B42"/>
    <mergeCell ref="A43:B43"/>
    <mergeCell ref="A44:B44"/>
    <mergeCell ref="A45:B45"/>
    <mergeCell ref="A35:B35"/>
    <mergeCell ref="A36:B36"/>
    <mergeCell ref="A39:B39"/>
    <mergeCell ref="A46:B46"/>
    <mergeCell ref="A37:B37"/>
    <mergeCell ref="A38:B38"/>
    <mergeCell ref="A24:B24"/>
    <mergeCell ref="A31:B31"/>
    <mergeCell ref="A32:B32"/>
    <mergeCell ref="A33:B33"/>
    <mergeCell ref="A34:B34"/>
    <mergeCell ref="A27:B27"/>
    <mergeCell ref="A28:B28"/>
    <mergeCell ref="A29:B29"/>
    <mergeCell ref="A30:B30"/>
    <mergeCell ref="A21:B21"/>
    <mergeCell ref="D50:E50"/>
    <mergeCell ref="A9:B9"/>
    <mergeCell ref="A10:B10"/>
    <mergeCell ref="A11:B11"/>
    <mergeCell ref="A12:B12"/>
    <mergeCell ref="A25:B25"/>
    <mergeCell ref="A26:B26"/>
    <mergeCell ref="A15:B15"/>
    <mergeCell ref="A23:B23"/>
    <mergeCell ref="A2:B2"/>
    <mergeCell ref="A4:B4"/>
    <mergeCell ref="A5:B5"/>
    <mergeCell ref="A6:B6"/>
    <mergeCell ref="A7:B7"/>
    <mergeCell ref="A18:B18"/>
    <mergeCell ref="A16:B16"/>
    <mergeCell ref="D51:E51"/>
    <mergeCell ref="D53:E53"/>
    <mergeCell ref="D54:E54"/>
    <mergeCell ref="A8:B8"/>
    <mergeCell ref="A13:B13"/>
    <mergeCell ref="A14:B14"/>
    <mergeCell ref="A17:B17"/>
    <mergeCell ref="A22:B22"/>
    <mergeCell ref="A19:B19"/>
    <mergeCell ref="A20:B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scale="97" r:id="rId1"/>
  <rowBreaks count="2" manualBreakCount="2">
    <brk id="6" max="4" man="1"/>
    <brk id="35" max="255" man="1"/>
  </rowBreaks>
  <colBreaks count="2" manualBreakCount="2">
    <brk id="3" max="54" man="1"/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5" zoomScaleNormal="85" zoomScalePageLayoutView="0" workbookViewId="0" topLeftCell="A19">
      <selection activeCell="H30" sqref="H30:I30"/>
    </sheetView>
  </sheetViews>
  <sheetFormatPr defaultColWidth="9.00390625" defaultRowHeight="13.5" customHeight="1"/>
  <cols>
    <col min="1" max="1" width="46.875" style="42" customWidth="1"/>
    <col min="2" max="3" width="12.75390625" style="6" customWidth="1"/>
    <col min="4" max="4" width="13.875" style="6" customWidth="1"/>
    <col min="5" max="7" width="12.75390625" style="6" customWidth="1"/>
    <col min="8" max="8" width="14.75390625" style="6" customWidth="1"/>
    <col min="9" max="9" width="14.625" style="6" customWidth="1"/>
    <col min="10" max="16384" width="9.125" style="6" customWidth="1"/>
  </cols>
  <sheetData>
    <row r="1" spans="1:9" ht="13.5" customHeight="1">
      <c r="A1" s="35" t="s">
        <v>33</v>
      </c>
      <c r="B1" s="28"/>
      <c r="C1" s="28"/>
      <c r="D1" s="28"/>
      <c r="E1" s="28"/>
      <c r="F1" s="28"/>
      <c r="G1" s="28"/>
      <c r="H1" s="191" t="s">
        <v>27</v>
      </c>
      <c r="I1" s="191"/>
    </row>
    <row r="2" spans="1:9" ht="13.5" customHeight="1">
      <c r="A2" s="35" t="s">
        <v>47</v>
      </c>
      <c r="I2" s="77" t="s">
        <v>41</v>
      </c>
    </row>
    <row r="3" spans="1:9" ht="13.5" customHeight="1">
      <c r="A3" s="7"/>
      <c r="B3" s="29"/>
      <c r="C3" s="29"/>
      <c r="D3" s="29"/>
      <c r="E3" s="29"/>
      <c r="F3" s="29"/>
      <c r="G3" s="29"/>
      <c r="H3" s="29"/>
      <c r="I3" s="78" t="s">
        <v>36</v>
      </c>
    </row>
    <row r="4" spans="1:9" s="45" customFormat="1" ht="42" customHeight="1">
      <c r="A4" s="36" t="s">
        <v>18</v>
      </c>
      <c r="B4" s="75" t="s">
        <v>48</v>
      </c>
      <c r="C4" s="75" t="s">
        <v>42</v>
      </c>
      <c r="D4" s="43" t="s">
        <v>49</v>
      </c>
      <c r="E4" s="43" t="s">
        <v>50</v>
      </c>
      <c r="F4" s="43" t="s">
        <v>51</v>
      </c>
      <c r="G4" s="43" t="s">
        <v>52</v>
      </c>
      <c r="H4" s="43" t="s">
        <v>53</v>
      </c>
      <c r="I4" s="44" t="s">
        <v>46</v>
      </c>
    </row>
    <row r="5" spans="1:9" ht="13.5" customHeight="1">
      <c r="A5" s="37" t="s">
        <v>0</v>
      </c>
      <c r="B5" s="101">
        <v>71742.58</v>
      </c>
      <c r="C5" s="101"/>
      <c r="D5" s="101"/>
      <c r="E5" s="101">
        <v>23414.99</v>
      </c>
      <c r="F5" s="101">
        <v>11937.575</v>
      </c>
      <c r="G5" s="101"/>
      <c r="H5" s="101"/>
      <c r="I5" s="108">
        <f>B5+C5+D5+E5+F5+G5+H5</f>
        <v>107095.145</v>
      </c>
    </row>
    <row r="6" spans="1:9" ht="25.5">
      <c r="A6" s="38" t="s">
        <v>1</v>
      </c>
      <c r="B6" s="102"/>
      <c r="C6" s="102"/>
      <c r="D6" s="102"/>
      <c r="E6" s="102"/>
      <c r="F6" s="102"/>
      <c r="G6" s="102"/>
      <c r="H6" s="102"/>
      <c r="I6" s="109">
        <f aca="true" t="shared" si="0" ref="I6:I17">B6+C6+D6+E6+F6+G6+H6</f>
        <v>0</v>
      </c>
    </row>
    <row r="7" spans="1:9" ht="27.75" customHeight="1">
      <c r="A7" s="37" t="s">
        <v>2</v>
      </c>
      <c r="B7" s="107">
        <f>SUM(B5:B6)</f>
        <v>71742.58</v>
      </c>
      <c r="C7" s="107">
        <f aca="true" t="shared" si="1" ref="C7:I7">SUM(C5:C6)</f>
        <v>0</v>
      </c>
      <c r="D7" s="107">
        <f t="shared" si="1"/>
        <v>0</v>
      </c>
      <c r="E7" s="107">
        <f t="shared" si="1"/>
        <v>23414.99</v>
      </c>
      <c r="F7" s="107">
        <f t="shared" si="1"/>
        <v>11937.575</v>
      </c>
      <c r="G7" s="107">
        <f t="shared" si="1"/>
        <v>0</v>
      </c>
      <c r="H7" s="107">
        <f t="shared" si="1"/>
        <v>0</v>
      </c>
      <c r="I7" s="108">
        <f t="shared" si="1"/>
        <v>107095.145</v>
      </c>
    </row>
    <row r="8" spans="1:9" ht="13.5" customHeight="1">
      <c r="A8" s="39" t="s">
        <v>3</v>
      </c>
      <c r="B8" s="103"/>
      <c r="C8" s="103"/>
      <c r="D8" s="103"/>
      <c r="E8" s="103"/>
      <c r="F8" s="103"/>
      <c r="G8" s="103"/>
      <c r="H8" s="103"/>
      <c r="I8" s="110">
        <f t="shared" si="0"/>
        <v>0</v>
      </c>
    </row>
    <row r="9" spans="1:9" ht="13.5" customHeight="1">
      <c r="A9" s="40" t="s">
        <v>4</v>
      </c>
      <c r="B9" s="104"/>
      <c r="C9" s="104"/>
      <c r="D9" s="104"/>
      <c r="E9" s="104"/>
      <c r="F9" s="104"/>
      <c r="G9" s="104"/>
      <c r="H9" s="104"/>
      <c r="I9" s="111">
        <f t="shared" si="0"/>
        <v>0</v>
      </c>
    </row>
    <row r="10" spans="1:9" ht="27" customHeight="1">
      <c r="A10" s="40" t="s">
        <v>5</v>
      </c>
      <c r="B10" s="104"/>
      <c r="C10" s="104"/>
      <c r="D10" s="104"/>
      <c r="E10" s="104"/>
      <c r="F10" s="104"/>
      <c r="G10" s="104"/>
      <c r="H10" s="104"/>
      <c r="I10" s="111">
        <f t="shared" si="0"/>
        <v>0</v>
      </c>
    </row>
    <row r="11" spans="1:9" ht="25.5">
      <c r="A11" s="40" t="s">
        <v>6</v>
      </c>
      <c r="B11" s="104"/>
      <c r="C11" s="104"/>
      <c r="D11" s="104"/>
      <c r="E11" s="104"/>
      <c r="F11" s="104"/>
      <c r="G11" s="104"/>
      <c r="H11" s="104"/>
      <c r="I11" s="111">
        <f t="shared" si="0"/>
        <v>0</v>
      </c>
    </row>
    <row r="12" spans="1:9" ht="13.5" customHeight="1">
      <c r="A12" s="40" t="s">
        <v>7</v>
      </c>
      <c r="B12" s="104"/>
      <c r="C12" s="104"/>
      <c r="D12" s="104"/>
      <c r="E12" s="104">
        <v>4930.348</v>
      </c>
      <c r="F12" s="104">
        <v>-4930.348</v>
      </c>
      <c r="G12" s="104"/>
      <c r="H12" s="104"/>
      <c r="I12" s="111">
        <f t="shared" si="0"/>
        <v>0</v>
      </c>
    </row>
    <row r="13" spans="1:9" ht="13.5" customHeight="1">
      <c r="A13" s="40" t="s">
        <v>8</v>
      </c>
      <c r="B13" s="104"/>
      <c r="C13" s="104"/>
      <c r="D13" s="104"/>
      <c r="E13" s="104"/>
      <c r="F13" s="104">
        <f>8988698/1000</f>
        <v>8988.698</v>
      </c>
      <c r="G13" s="104"/>
      <c r="H13" s="104"/>
      <c r="I13" s="111">
        <f t="shared" si="0"/>
        <v>8988.698</v>
      </c>
    </row>
    <row r="14" spans="1:9" ht="25.5">
      <c r="A14" s="40" t="s">
        <v>9</v>
      </c>
      <c r="B14" s="104"/>
      <c r="C14" s="104"/>
      <c r="D14" s="104"/>
      <c r="E14" s="104"/>
      <c r="F14" s="104">
        <v>-2190.838</v>
      </c>
      <c r="G14" s="104"/>
      <c r="H14" s="104"/>
      <c r="I14" s="111">
        <f t="shared" si="0"/>
        <v>-2190.838</v>
      </c>
    </row>
    <row r="15" spans="1:9" ht="25.5">
      <c r="A15" s="41" t="s">
        <v>10</v>
      </c>
      <c r="B15" s="105"/>
      <c r="C15" s="105"/>
      <c r="D15" s="105"/>
      <c r="E15" s="105"/>
      <c r="F15" s="105">
        <v>182.581</v>
      </c>
      <c r="G15" s="105"/>
      <c r="H15" s="105">
        <v>-182.581</v>
      </c>
      <c r="I15" s="112">
        <f t="shared" si="0"/>
        <v>0</v>
      </c>
    </row>
    <row r="16" spans="1:9" ht="13.5" customHeight="1">
      <c r="A16" s="37" t="s">
        <v>11</v>
      </c>
      <c r="B16" s="107">
        <f>SUM(B7:B15)</f>
        <v>71742.58</v>
      </c>
      <c r="C16" s="107">
        <f aca="true" t="shared" si="2" ref="C16:H16">SUM(C7:C15)</f>
        <v>0</v>
      </c>
      <c r="D16" s="107">
        <f t="shared" si="2"/>
        <v>0</v>
      </c>
      <c r="E16" s="107">
        <f>SUM(E7:E15)</f>
        <v>28345.338000000003</v>
      </c>
      <c r="F16" s="107">
        <f>SUM(F7:F15)</f>
        <v>13987.668000000001</v>
      </c>
      <c r="G16" s="107">
        <f t="shared" si="2"/>
        <v>0</v>
      </c>
      <c r="H16" s="107">
        <f t="shared" si="2"/>
        <v>-182.581</v>
      </c>
      <c r="I16" s="108">
        <f>SUM(I7:I15)</f>
        <v>113893.005</v>
      </c>
    </row>
    <row r="17" spans="1:9" ht="25.5">
      <c r="A17" s="38" t="s">
        <v>1</v>
      </c>
      <c r="B17" s="102"/>
      <c r="C17" s="102"/>
      <c r="D17" s="102"/>
      <c r="E17" s="102"/>
      <c r="F17" s="102"/>
      <c r="G17" s="102"/>
      <c r="H17" s="102"/>
      <c r="I17" s="111">
        <f t="shared" si="0"/>
        <v>0</v>
      </c>
    </row>
    <row r="18" spans="1:9" ht="27.75" customHeight="1">
      <c r="A18" s="37" t="s">
        <v>12</v>
      </c>
      <c r="B18" s="107">
        <f>SUM(B16:B17)</f>
        <v>71742.58</v>
      </c>
      <c r="C18" s="107">
        <f aca="true" t="shared" si="3" ref="C18:H18">SUM(C16:C17)</f>
        <v>0</v>
      </c>
      <c r="D18" s="107">
        <f t="shared" si="3"/>
        <v>0</v>
      </c>
      <c r="E18" s="107">
        <f t="shared" si="3"/>
        <v>28345.338000000003</v>
      </c>
      <c r="F18" s="107">
        <f t="shared" si="3"/>
        <v>13987.668000000001</v>
      </c>
      <c r="G18" s="107">
        <f t="shared" si="3"/>
        <v>0</v>
      </c>
      <c r="H18" s="107">
        <f t="shared" si="3"/>
        <v>-182.581</v>
      </c>
      <c r="I18" s="108">
        <f>SUM(I16:I17)</f>
        <v>113893.005</v>
      </c>
    </row>
    <row r="19" spans="1:9" ht="13.5" customHeight="1">
      <c r="A19" s="39" t="s">
        <v>3</v>
      </c>
      <c r="B19" s="103"/>
      <c r="C19" s="103"/>
      <c r="D19" s="103"/>
      <c r="E19" s="103"/>
      <c r="F19" s="103"/>
      <c r="G19" s="103"/>
      <c r="H19" s="103"/>
      <c r="I19" s="110">
        <f aca="true" t="shared" si="4" ref="I19:I26">SUM(B19:H19)</f>
        <v>0</v>
      </c>
    </row>
    <row r="20" spans="1:9" ht="13.5" customHeight="1">
      <c r="A20" s="40" t="s">
        <v>4</v>
      </c>
      <c r="B20" s="104"/>
      <c r="C20" s="104"/>
      <c r="D20" s="104"/>
      <c r="E20" s="104"/>
      <c r="F20" s="104"/>
      <c r="G20" s="104"/>
      <c r="H20" s="104"/>
      <c r="I20" s="111">
        <f t="shared" si="4"/>
        <v>0</v>
      </c>
    </row>
    <row r="21" spans="1:9" ht="25.5" customHeight="1">
      <c r="A21" s="40" t="s">
        <v>5</v>
      </c>
      <c r="B21" s="106"/>
      <c r="C21" s="106"/>
      <c r="D21" s="106"/>
      <c r="E21" s="106"/>
      <c r="F21" s="106"/>
      <c r="G21" s="106"/>
      <c r="H21" s="106"/>
      <c r="I21" s="111"/>
    </row>
    <row r="22" spans="1:9" ht="25.5">
      <c r="A22" s="40" t="s">
        <v>6</v>
      </c>
      <c r="B22" s="104"/>
      <c r="C22" s="104"/>
      <c r="D22" s="104"/>
      <c r="E22" s="104"/>
      <c r="F22" s="104"/>
      <c r="G22" s="104"/>
      <c r="H22" s="104"/>
      <c r="I22" s="111">
        <f t="shared" si="4"/>
        <v>0</v>
      </c>
    </row>
    <row r="23" spans="1:9" ht="13.5" customHeight="1">
      <c r="A23" s="40" t="s">
        <v>7</v>
      </c>
      <c r="B23" s="104"/>
      <c r="C23" s="104"/>
      <c r="D23" s="104"/>
      <c r="E23" s="104">
        <v>5903.873</v>
      </c>
      <c r="F23" s="104">
        <v>-5985.39</v>
      </c>
      <c r="G23" s="104"/>
      <c r="H23" s="104"/>
      <c r="I23" s="111">
        <f>+E23+F23</f>
        <v>-81.51700000000073</v>
      </c>
    </row>
    <row r="24" spans="1:9" ht="13.5" customHeight="1">
      <c r="A24" s="40" t="s">
        <v>8</v>
      </c>
      <c r="B24" s="104"/>
      <c r="C24" s="104"/>
      <c r="D24" s="104"/>
      <c r="E24" s="104"/>
      <c r="F24" s="104">
        <v>4181.658</v>
      </c>
      <c r="G24" s="104"/>
      <c r="H24" s="104"/>
      <c r="I24" s="111">
        <f>SUM(B24:H24)</f>
        <v>4181.658</v>
      </c>
    </row>
    <row r="25" spans="1:9" ht="25.5">
      <c r="A25" s="40" t="s">
        <v>9</v>
      </c>
      <c r="B25" s="104"/>
      <c r="C25" s="104"/>
      <c r="D25" s="104"/>
      <c r="E25" s="104"/>
      <c r="F25" s="104"/>
      <c r="G25" s="104"/>
      <c r="H25" s="104"/>
      <c r="I25" s="111">
        <f t="shared" si="4"/>
        <v>0</v>
      </c>
    </row>
    <row r="26" spans="1:9" ht="25.5">
      <c r="A26" s="41" t="s">
        <v>10</v>
      </c>
      <c r="B26" s="105"/>
      <c r="C26" s="105"/>
      <c r="D26" s="105"/>
      <c r="E26" s="105"/>
      <c r="F26" s="105"/>
      <c r="G26" s="105"/>
      <c r="H26" s="105">
        <v>81.516</v>
      </c>
      <c r="I26" s="112">
        <f t="shared" si="4"/>
        <v>81.516</v>
      </c>
    </row>
    <row r="27" spans="1:9" ht="13.5" customHeight="1">
      <c r="A27" s="37" t="s">
        <v>205</v>
      </c>
      <c r="B27" s="107">
        <f>SUM(B18:B26)</f>
        <v>71742.58</v>
      </c>
      <c r="C27" s="107">
        <f aca="true" t="shared" si="5" ref="C27:H27">SUM(C18:C26)</f>
        <v>0</v>
      </c>
      <c r="D27" s="107">
        <f t="shared" si="5"/>
        <v>0</v>
      </c>
      <c r="E27" s="107">
        <f>SUM(E18:E26)</f>
        <v>34249.211</v>
      </c>
      <c r="F27" s="107">
        <f t="shared" si="5"/>
        <v>12183.936000000002</v>
      </c>
      <c r="G27" s="107">
        <f>SUM(G18:G26)</f>
        <v>0</v>
      </c>
      <c r="H27" s="107">
        <f t="shared" si="5"/>
        <v>-101.06499999999998</v>
      </c>
      <c r="I27" s="108">
        <f>SUM(B27:H27)</f>
        <v>118074.662</v>
      </c>
    </row>
    <row r="29" spans="4:9" ht="13.5" customHeight="1">
      <c r="D29" s="33" t="s">
        <v>24</v>
      </c>
      <c r="E29" s="120" t="str">
        <f>IF('Tabela A'!B37&gt;0,'Tabela A'!B37,"")</f>
        <v>28.04.2011.</v>
      </c>
      <c r="F29" s="120"/>
      <c r="H29" s="133" t="s">
        <v>25</v>
      </c>
      <c r="I29" s="133"/>
    </row>
    <row r="30" spans="4:9" ht="13.5" customHeight="1">
      <c r="D30" s="8"/>
      <c r="F30" s="31"/>
      <c r="H30" s="120" t="str">
        <f>IF('Tabela A'!D38&gt;0,'Tabela A'!D38,"")</f>
        <v>Dejan Đorđević</v>
      </c>
      <c r="I30" s="120"/>
    </row>
    <row r="31" ht="13.5" customHeight="1">
      <c r="D31" s="8"/>
    </row>
    <row r="32" spans="8:9" ht="13.5" customHeight="1">
      <c r="H32" s="133" t="s">
        <v>26</v>
      </c>
      <c r="I32" s="133"/>
    </row>
    <row r="33" spans="8:9" ht="13.5" customHeight="1">
      <c r="H33" s="120" t="str">
        <f>IF('Tabela A'!D41&gt;0,'Tabela A'!D41,"")</f>
        <v>Edin Arslanagić</v>
      </c>
      <c r="I33" s="120"/>
    </row>
    <row r="46" ht="13.5" customHeight="1">
      <c r="K46" s="30"/>
    </row>
  </sheetData>
  <sheetProtection/>
  <mergeCells count="6">
    <mergeCell ref="H32:I32"/>
    <mergeCell ref="H33:I33"/>
    <mergeCell ref="H1:I1"/>
    <mergeCell ref="E29:F29"/>
    <mergeCell ref="H29:I29"/>
    <mergeCell ref="H30:I30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landscape" paperSize="9" scale="83" r:id="rId3"/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D34" sqref="D34:E34"/>
    </sheetView>
  </sheetViews>
  <sheetFormatPr defaultColWidth="9.00390625" defaultRowHeight="13.5" customHeight="1"/>
  <cols>
    <col min="1" max="3" width="20.75390625" style="18" customWidth="1"/>
    <col min="4" max="5" width="20.75390625" style="16" customWidth="1"/>
    <col min="6" max="16384" width="9.125" style="16" customWidth="1"/>
  </cols>
  <sheetData>
    <row r="1" spans="1:13" ht="13.5" customHeight="1">
      <c r="A1" s="153" t="s">
        <v>33</v>
      </c>
      <c r="B1" s="153"/>
      <c r="C1" s="153"/>
      <c r="D1" s="1"/>
      <c r="E1" s="1" t="s">
        <v>27</v>
      </c>
      <c r="G1" s="32"/>
      <c r="H1" s="32"/>
      <c r="I1" s="19"/>
      <c r="K1" s="19"/>
      <c r="L1" s="19"/>
      <c r="M1" s="19"/>
    </row>
    <row r="2" spans="1:13" s="47" customFormat="1" ht="27" customHeight="1">
      <c r="A2" s="202" t="s">
        <v>54</v>
      </c>
      <c r="B2" s="202"/>
      <c r="C2" s="202"/>
      <c r="D2" s="1"/>
      <c r="E2" s="1" t="s">
        <v>40</v>
      </c>
      <c r="G2" s="46"/>
      <c r="H2" s="46"/>
      <c r="I2" s="48"/>
      <c r="K2" s="48"/>
      <c r="L2" s="48"/>
      <c r="M2" s="48"/>
    </row>
    <row r="3" spans="1:13" ht="13.5" customHeight="1">
      <c r="A3" s="208"/>
      <c r="B3" s="208"/>
      <c r="C3" s="208"/>
      <c r="D3" s="62"/>
      <c r="E3" s="62"/>
      <c r="F3" s="15"/>
      <c r="G3" s="15"/>
      <c r="H3" s="15"/>
      <c r="I3" s="15"/>
      <c r="J3" s="15"/>
      <c r="K3" s="15"/>
      <c r="L3" s="15"/>
      <c r="M3" s="15"/>
    </row>
    <row r="4" spans="1:13" ht="30" customHeight="1" thickBot="1">
      <c r="A4" s="126" t="s">
        <v>55</v>
      </c>
      <c r="B4" s="127"/>
      <c r="C4" s="144"/>
      <c r="D4" s="126" t="s">
        <v>56</v>
      </c>
      <c r="E4" s="144"/>
      <c r="F4" s="15"/>
      <c r="G4" s="15"/>
      <c r="H4" s="15"/>
      <c r="I4" s="15"/>
      <c r="J4" s="15"/>
      <c r="K4" s="15"/>
      <c r="L4" s="15"/>
      <c r="M4" s="15"/>
    </row>
    <row r="5" spans="1:5" ht="96" customHeight="1" thickTop="1">
      <c r="A5" s="151" t="s">
        <v>202</v>
      </c>
      <c r="B5" s="152"/>
      <c r="C5" s="192"/>
      <c r="D5" s="203" t="s">
        <v>210</v>
      </c>
      <c r="E5" s="204"/>
    </row>
    <row r="6" spans="1:5" ht="30" customHeight="1">
      <c r="A6" s="205"/>
      <c r="B6" s="206"/>
      <c r="C6" s="207"/>
      <c r="D6" s="151"/>
      <c r="E6" s="192"/>
    </row>
    <row r="7" spans="1:5" ht="30" customHeight="1">
      <c r="A7" s="151"/>
      <c r="B7" s="152"/>
      <c r="C7" s="192"/>
      <c r="D7" s="151"/>
      <c r="E7" s="192"/>
    </row>
    <row r="8" spans="1:5" ht="30" customHeight="1">
      <c r="A8" s="151"/>
      <c r="B8" s="152"/>
      <c r="C8" s="192"/>
      <c r="D8" s="151"/>
      <c r="E8" s="192"/>
    </row>
    <row r="9" spans="1:5" ht="30" customHeight="1">
      <c r="A9" s="193"/>
      <c r="B9" s="194"/>
      <c r="C9" s="195"/>
      <c r="D9" s="151"/>
      <c r="E9" s="192"/>
    </row>
    <row r="10" spans="1:5" ht="30" customHeight="1">
      <c r="A10" s="151"/>
      <c r="B10" s="152"/>
      <c r="C10" s="192"/>
      <c r="D10" s="151"/>
      <c r="E10" s="192"/>
    </row>
    <row r="11" spans="1:5" ht="30" customHeight="1">
      <c r="A11" s="151"/>
      <c r="B11" s="152"/>
      <c r="C11" s="192"/>
      <c r="D11" s="151"/>
      <c r="E11" s="192"/>
    </row>
    <row r="12" spans="1:5" ht="30" customHeight="1">
      <c r="A12" s="193"/>
      <c r="B12" s="194"/>
      <c r="C12" s="195"/>
      <c r="D12" s="151"/>
      <c r="E12" s="192"/>
    </row>
    <row r="13" spans="1:5" ht="30" customHeight="1">
      <c r="A13" s="193"/>
      <c r="B13" s="194"/>
      <c r="C13" s="195"/>
      <c r="D13" s="151"/>
      <c r="E13" s="192"/>
    </row>
    <row r="14" spans="1:5" ht="30" customHeight="1">
      <c r="A14" s="193"/>
      <c r="B14" s="194"/>
      <c r="C14" s="195"/>
      <c r="D14" s="151"/>
      <c r="E14" s="192"/>
    </row>
    <row r="15" spans="1:5" ht="30" customHeight="1">
      <c r="A15" s="193"/>
      <c r="B15" s="194"/>
      <c r="C15" s="195"/>
      <c r="D15" s="151"/>
      <c r="E15" s="192"/>
    </row>
    <row r="16" spans="1:5" ht="30" customHeight="1">
      <c r="A16" s="193"/>
      <c r="B16" s="194"/>
      <c r="C16" s="195"/>
      <c r="D16" s="151"/>
      <c r="E16" s="192"/>
    </row>
    <row r="17" spans="1:5" ht="30" customHeight="1">
      <c r="A17" s="193"/>
      <c r="B17" s="194"/>
      <c r="C17" s="195"/>
      <c r="D17" s="151"/>
      <c r="E17" s="192"/>
    </row>
    <row r="18" spans="1:5" ht="30" customHeight="1">
      <c r="A18" s="196"/>
      <c r="B18" s="197"/>
      <c r="C18" s="198"/>
      <c r="D18" s="151"/>
      <c r="E18" s="192"/>
    </row>
    <row r="19" spans="1:5" ht="30" customHeight="1">
      <c r="A19" s="193"/>
      <c r="B19" s="194"/>
      <c r="C19" s="195"/>
      <c r="D19" s="151"/>
      <c r="E19" s="192"/>
    </row>
    <row r="20" spans="1:5" ht="30" customHeight="1">
      <c r="A20" s="193"/>
      <c r="B20" s="194"/>
      <c r="C20" s="195"/>
      <c r="D20" s="151"/>
      <c r="E20" s="192"/>
    </row>
    <row r="21" spans="1:5" ht="30" customHeight="1">
      <c r="A21" s="193"/>
      <c r="B21" s="194"/>
      <c r="C21" s="195"/>
      <c r="D21" s="151"/>
      <c r="E21" s="192"/>
    </row>
    <row r="22" spans="1:5" ht="30" customHeight="1">
      <c r="A22" s="196"/>
      <c r="B22" s="197"/>
      <c r="C22" s="198"/>
      <c r="D22" s="151"/>
      <c r="E22" s="192"/>
    </row>
    <row r="23" spans="1:5" ht="30" customHeight="1">
      <c r="A23" s="193"/>
      <c r="B23" s="194"/>
      <c r="C23" s="195"/>
      <c r="D23" s="151"/>
      <c r="E23" s="192"/>
    </row>
    <row r="24" spans="1:5" ht="30" customHeight="1">
      <c r="A24" s="193"/>
      <c r="B24" s="194"/>
      <c r="C24" s="195"/>
      <c r="D24" s="151"/>
      <c r="E24" s="192"/>
    </row>
    <row r="25" spans="1:5" ht="30" customHeight="1">
      <c r="A25" s="193"/>
      <c r="B25" s="194"/>
      <c r="C25" s="195"/>
      <c r="D25" s="151"/>
      <c r="E25" s="192"/>
    </row>
    <row r="26" spans="1:5" ht="30" customHeight="1">
      <c r="A26" s="193"/>
      <c r="B26" s="194"/>
      <c r="C26" s="195"/>
      <c r="D26" s="151"/>
      <c r="E26" s="192"/>
    </row>
    <row r="27" spans="1:5" ht="30" customHeight="1">
      <c r="A27" s="193"/>
      <c r="B27" s="194"/>
      <c r="C27" s="195"/>
      <c r="D27" s="151"/>
      <c r="E27" s="192"/>
    </row>
    <row r="28" spans="1:5" ht="30" customHeight="1">
      <c r="A28" s="199"/>
      <c r="B28" s="200"/>
      <c r="C28" s="201"/>
      <c r="D28" s="209"/>
      <c r="E28" s="210"/>
    </row>
    <row r="30" spans="1:5" ht="13.5" customHeight="1">
      <c r="A30" s="33" t="s">
        <v>24</v>
      </c>
      <c r="B30" s="117" t="str">
        <f>IF('Tabela A'!B37&gt;0,'Tabela A'!B37,"")</f>
        <v>28.04.2011.</v>
      </c>
      <c r="C30" s="6"/>
      <c r="D30" s="133" t="s">
        <v>25</v>
      </c>
      <c r="E30" s="133"/>
    </row>
    <row r="31" spans="1:5" ht="13.5" customHeight="1">
      <c r="A31" s="6"/>
      <c r="B31" s="31"/>
      <c r="C31" s="31"/>
      <c r="D31" s="134" t="str">
        <f>IF('Tabela A'!D38:E38&gt;0,'Tabela A'!D38:E38,"")</f>
        <v>Dejan Đorđević</v>
      </c>
      <c r="E31" s="134"/>
    </row>
    <row r="32" spans="1:5" ht="13.5" customHeight="1">
      <c r="A32" s="6"/>
      <c r="B32" s="6"/>
      <c r="C32" s="6"/>
      <c r="D32" s="6"/>
      <c r="E32" s="6"/>
    </row>
    <row r="33" spans="1:5" ht="13.5" customHeight="1">
      <c r="A33" s="6"/>
      <c r="B33" s="6"/>
      <c r="C33" s="6"/>
      <c r="D33" s="133" t="s">
        <v>26</v>
      </c>
      <c r="E33" s="133"/>
    </row>
    <row r="34" spans="1:5" ht="13.5" customHeight="1">
      <c r="A34" s="6"/>
      <c r="B34" s="6"/>
      <c r="C34" s="6"/>
      <c r="D34" s="120" t="str">
        <f>IF('Tabela A'!D41:E41&gt;0,'Tabela A'!D41:E41,"")</f>
        <v>Edin Arslanagić</v>
      </c>
      <c r="E34" s="120"/>
    </row>
  </sheetData>
  <sheetProtection/>
  <mergeCells count="57">
    <mergeCell ref="D18:E18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24:E24"/>
    <mergeCell ref="A3:C3"/>
    <mergeCell ref="D13:E13"/>
    <mergeCell ref="D14:E14"/>
    <mergeCell ref="D15:E15"/>
    <mergeCell ref="A4:C4"/>
    <mergeCell ref="A5:C5"/>
    <mergeCell ref="A7:C7"/>
    <mergeCell ref="A8:C8"/>
    <mergeCell ref="A9:C9"/>
    <mergeCell ref="A6:C6"/>
    <mergeCell ref="D16:E16"/>
    <mergeCell ref="D17:E17"/>
    <mergeCell ref="A10:C10"/>
    <mergeCell ref="A15:C15"/>
    <mergeCell ref="D11:E11"/>
    <mergeCell ref="D12:E12"/>
    <mergeCell ref="A20:C20"/>
    <mergeCell ref="A1:C1"/>
    <mergeCell ref="A2:C2"/>
    <mergeCell ref="D7:E7"/>
    <mergeCell ref="D8:E8"/>
    <mergeCell ref="D9:E9"/>
    <mergeCell ref="D10:E10"/>
    <mergeCell ref="D4:E4"/>
    <mergeCell ref="D5:E5"/>
    <mergeCell ref="D6:E6"/>
    <mergeCell ref="D34:E34"/>
    <mergeCell ref="A22:C22"/>
    <mergeCell ref="A17:C17"/>
    <mergeCell ref="A18:C18"/>
    <mergeCell ref="A19:C19"/>
    <mergeCell ref="A25:C25"/>
    <mergeCell ref="A26:C26"/>
    <mergeCell ref="A27:C27"/>
    <mergeCell ref="A28:C28"/>
    <mergeCell ref="A24:C24"/>
    <mergeCell ref="D30:E30"/>
    <mergeCell ref="D31:E31"/>
    <mergeCell ref="D33:E33"/>
    <mergeCell ref="A11:C11"/>
    <mergeCell ref="A12:C12"/>
    <mergeCell ref="A13:C13"/>
    <mergeCell ref="A14:C14"/>
    <mergeCell ref="A23:C23"/>
    <mergeCell ref="A16:C16"/>
    <mergeCell ref="A21:C21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Dejan Đorđević</dc:creator>
  <cp:keywords/>
  <dc:description/>
  <cp:lastModifiedBy>DejanDj</cp:lastModifiedBy>
  <cp:lastPrinted>2011-04-28T13:36:57Z</cp:lastPrinted>
  <dcterms:created xsi:type="dcterms:W3CDTF">1998-02-10T09:25:46Z</dcterms:created>
  <dcterms:modified xsi:type="dcterms:W3CDTF">2011-04-28T13:38:36Z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